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立项评审" sheetId="1" r:id="rId1"/>
    <sheet name="结题" sheetId="2" r:id="rId2"/>
    <sheet name="Sheet3" sheetId="3" r:id="rId3"/>
  </sheets>
  <calcPr calcId="144525"/>
  <fileRecoveryPr autoRecover="0"/>
</workbook>
</file>

<file path=xl/calcChain.xml><?xml version="1.0" encoding="utf-8"?>
<calcChain xmlns="http://schemas.openxmlformats.org/spreadsheetml/2006/main">
  <c r="N20" i="2" l="1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M13" i="2"/>
  <c r="N13" i="2" s="1"/>
  <c r="N12" i="2"/>
  <c r="M12" i="2"/>
  <c r="N11" i="2"/>
  <c r="M11" i="2"/>
  <c r="N10" i="2"/>
  <c r="M10" i="2"/>
  <c r="M9" i="2"/>
  <c r="N9" i="2" s="1"/>
  <c r="N8" i="2"/>
  <c r="M8" i="2"/>
  <c r="N7" i="2"/>
  <c r="M7" i="2"/>
  <c r="N6" i="2"/>
  <c r="M6" i="2"/>
  <c r="M5" i="2"/>
  <c r="N5" i="2" s="1"/>
  <c r="N4" i="2"/>
  <c r="M4" i="2"/>
  <c r="N3" i="2"/>
  <c r="M3" i="2"/>
  <c r="L23" i="1" l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</calcChain>
</file>

<file path=xl/sharedStrings.xml><?xml version="1.0" encoding="utf-8"?>
<sst xmlns="http://schemas.openxmlformats.org/spreadsheetml/2006/main" count="223" uniqueCount="191">
  <si>
    <t>动物医学学院-2019年春季学期创新创业训练项目立项答辩评分汇总表</t>
    <phoneticPr fontId="3" type="noConversion"/>
  </si>
  <si>
    <t>序号</t>
  </si>
  <si>
    <t>项目名称</t>
  </si>
  <si>
    <t>项目负责人姓名</t>
  </si>
  <si>
    <t>项目其他成员信息</t>
  </si>
  <si>
    <t>指导教师姓名</t>
  </si>
  <si>
    <t>评分</t>
  </si>
  <si>
    <t>总分</t>
  </si>
  <si>
    <t>平均分</t>
  </si>
  <si>
    <t>小鹅瘟与新城疫二联病毒样颗粒疫苗的构建与免疫效果评价</t>
    <phoneticPr fontId="3" type="noConversion"/>
  </si>
  <si>
    <t>戴佳昕</t>
    <phoneticPr fontId="3" type="noConversion"/>
  </si>
  <si>
    <t>刘思语 付永恒</t>
    <phoneticPr fontId="3" type="noConversion"/>
  </si>
  <si>
    <t>丁  壮</t>
    <phoneticPr fontId="3" type="noConversion"/>
  </si>
  <si>
    <t>犬源性大肠杆菌破坏血脑屏障的机制</t>
  </si>
  <si>
    <t>衣  帆</t>
    <phoneticPr fontId="3" type="noConversion"/>
  </si>
  <si>
    <t>陈  洁 赵岚林</t>
    <phoneticPr fontId="3" type="noConversion"/>
  </si>
  <si>
    <t>王新平</t>
    <phoneticPr fontId="3" type="noConversion"/>
  </si>
  <si>
    <t>基于CRISPR/Cas9系统构建Mx1基因敲除细胞模型并探索其对PHEV复制增殖的影响</t>
    <phoneticPr fontId="3" type="noConversion"/>
  </si>
  <si>
    <t>陈媛媛</t>
    <phoneticPr fontId="3" type="noConversion"/>
  </si>
  <si>
    <t>王  颖 温智越</t>
    <phoneticPr fontId="3" type="noConversion"/>
  </si>
  <si>
    <t>贺文琦</t>
    <phoneticPr fontId="3" type="noConversion"/>
  </si>
  <si>
    <t>金属β-内酰胺酶NDM-1抑制剂的筛选</t>
    <phoneticPr fontId="3" type="noConversion"/>
  </si>
  <si>
    <t>孙小迪</t>
    <phoneticPr fontId="3" type="noConversion"/>
  </si>
  <si>
    <t>赵崟琳 唐红佩</t>
    <phoneticPr fontId="3" type="noConversion"/>
  </si>
  <si>
    <t>王建锋</t>
    <phoneticPr fontId="3" type="noConversion"/>
  </si>
  <si>
    <t>CRISPR/Cas9 技术介导兔先天性阿尔茨海默病疾病模型构建及表征分析</t>
    <phoneticPr fontId="3" type="noConversion"/>
  </si>
  <si>
    <t>马钰佳</t>
    <phoneticPr fontId="3" type="noConversion"/>
  </si>
  <si>
    <t>赵奉楷 张  迪 宋俊妹</t>
    <phoneticPr fontId="3" type="noConversion"/>
  </si>
  <si>
    <t>赖良学</t>
    <phoneticPr fontId="3" type="noConversion"/>
  </si>
  <si>
    <t>喜树碱对神经炎症介导的帕金森病大鼠模型的影响及其机制</t>
    <phoneticPr fontId="3" type="noConversion"/>
  </si>
  <si>
    <t>张宇飞</t>
    <phoneticPr fontId="3" type="noConversion"/>
  </si>
  <si>
    <t>宫海祁 王一帆</t>
    <phoneticPr fontId="3" type="noConversion"/>
  </si>
  <si>
    <t>付守鹏</t>
    <phoneticPr fontId="3" type="noConversion"/>
  </si>
  <si>
    <t>3-硝基酪氨酸在肺纤维化早期诊断中指示意义的研究</t>
    <phoneticPr fontId="3" type="noConversion"/>
  </si>
  <si>
    <t>韩  成</t>
    <phoneticPr fontId="3" type="noConversion"/>
  </si>
  <si>
    <t>唐睿博 孙晨喆 杨晶静</t>
    <phoneticPr fontId="3" type="noConversion"/>
  </si>
  <si>
    <t>张乐宁</t>
    <phoneticPr fontId="3" type="noConversion"/>
  </si>
  <si>
    <t>IL-10在钩端螺旋体感染过程中的作用和机制</t>
  </si>
  <si>
    <t>张  钰</t>
    <phoneticPr fontId="3" type="noConversion"/>
  </si>
  <si>
    <t xml:space="preserve">陈慧琳 赵林艺 韦小芳 </t>
    <phoneticPr fontId="3" type="noConversion"/>
  </si>
  <si>
    <t>吴殿君</t>
    <phoneticPr fontId="3" type="noConversion"/>
  </si>
  <si>
    <r>
      <t>丁酸钠对</t>
    </r>
    <r>
      <rPr>
        <sz val="11"/>
        <color theme="1"/>
        <rFont val="宋体"/>
        <family val="3"/>
        <charset val="134"/>
      </rPr>
      <t>Aβ诱导的神经细胞损伤的影响及机制</t>
    </r>
    <phoneticPr fontId="3" type="noConversion"/>
  </si>
  <si>
    <t>孙景萱</t>
    <phoneticPr fontId="3" type="noConversion"/>
  </si>
  <si>
    <t>靳昔蒙 蔡泳丰 祝浩宇 赵飞宇</t>
    <phoneticPr fontId="3" type="noConversion"/>
  </si>
  <si>
    <t>王  玮</t>
    <phoneticPr fontId="3" type="noConversion"/>
  </si>
  <si>
    <t>脱水穿心莲内酯对lps诱导的小鼠乳腺炎的影响及其机制</t>
  </si>
  <si>
    <t>麻  贺</t>
    <phoneticPr fontId="3" type="noConversion"/>
  </si>
  <si>
    <t>陆夏鸣 龙  威</t>
    <phoneticPr fontId="3" type="noConversion"/>
  </si>
  <si>
    <t>早期肺癌辅助诊断ELISA方法的研究</t>
    <phoneticPr fontId="3" type="noConversion"/>
  </si>
  <si>
    <t>欧阳健宏</t>
    <phoneticPr fontId="3" type="noConversion"/>
  </si>
  <si>
    <t>关  键 孙浩文</t>
    <phoneticPr fontId="3" type="noConversion"/>
  </si>
  <si>
    <t>衣康酸二甲酯对乳腺炎的保护作用及机制探究</t>
    <phoneticPr fontId="3" type="noConversion"/>
  </si>
  <si>
    <t>袁  欣</t>
    <phoneticPr fontId="3" type="noConversion"/>
  </si>
  <si>
    <t>梁彩英 林洪哲</t>
    <phoneticPr fontId="3" type="noConversion"/>
  </si>
  <si>
    <t>张乃生</t>
    <phoneticPr fontId="3" type="noConversion"/>
  </si>
  <si>
    <t>犬肾脏3D模型建立及尿液形成机制</t>
    <phoneticPr fontId="3" type="noConversion"/>
  </si>
  <si>
    <t>柳永赛</t>
    <phoneticPr fontId="3" type="noConversion"/>
  </si>
  <si>
    <t>栾  扬 何  然 龚子轩 李建昊</t>
    <phoneticPr fontId="3" type="noConversion"/>
  </si>
  <si>
    <t>宋斯伟</t>
    <phoneticPr fontId="3" type="noConversion"/>
  </si>
  <si>
    <r>
      <t>β-</t>
    </r>
    <r>
      <rPr>
        <sz val="11"/>
        <color theme="1"/>
        <rFont val="宋体"/>
        <family val="3"/>
        <charset val="134"/>
      </rPr>
      <t xml:space="preserve">萘基黄酮对LPS诱导的小胶质细胞炎症反应的影响及机制  </t>
    </r>
    <phoneticPr fontId="3" type="noConversion"/>
  </si>
  <si>
    <t>高玺宇</t>
    <phoneticPr fontId="3" type="noConversion"/>
  </si>
  <si>
    <t>姚红梅 陈英豪</t>
    <phoneticPr fontId="3" type="noConversion"/>
  </si>
  <si>
    <t>柳巨雄</t>
    <phoneticPr fontId="3" type="noConversion"/>
  </si>
  <si>
    <t>应用噬菌体治疗和预防金黄色葡萄球菌感染引起的兔坏死性肺炎</t>
    <phoneticPr fontId="3" type="noConversion"/>
  </si>
  <si>
    <t>翟胜杰</t>
    <phoneticPr fontId="3" type="noConversion"/>
  </si>
  <si>
    <t>刘星岐 张芷源</t>
    <phoneticPr fontId="3" type="noConversion"/>
  </si>
  <si>
    <t>顾敬敏</t>
    <phoneticPr fontId="3" type="noConversion"/>
  </si>
  <si>
    <t>烟酸在奶牛乳腺上皮细胞中对乳脂合成影响及其机制研究</t>
    <phoneticPr fontId="3" type="noConversion"/>
  </si>
  <si>
    <t>王佳鑫</t>
    <phoneticPr fontId="3" type="noConversion"/>
  </si>
  <si>
    <t>房宏岗 张正德 惠少杰</t>
    <phoneticPr fontId="3" type="noConversion"/>
  </si>
  <si>
    <t>丁酸钠对LPS诱发小鼠子宫内膜炎的保护作用及其机制的初步研究</t>
    <phoneticPr fontId="3" type="noConversion"/>
  </si>
  <si>
    <t>徐铭悦</t>
    <phoneticPr fontId="3" type="noConversion"/>
  </si>
  <si>
    <t>吴华格 朱文丽</t>
    <phoneticPr fontId="3" type="noConversion"/>
  </si>
  <si>
    <t>付云贺</t>
    <phoneticPr fontId="3" type="noConversion"/>
  </si>
  <si>
    <t xml:space="preserve">RSPO2通过Wnt/β-catenin信号通路对结直肠癌细胞增殖的影响 </t>
    <phoneticPr fontId="3" type="noConversion"/>
  </si>
  <si>
    <t>张博威</t>
    <phoneticPr fontId="3" type="noConversion"/>
  </si>
  <si>
    <t>胡学渝 谭忠鹏</t>
    <phoneticPr fontId="3" type="noConversion"/>
  </si>
  <si>
    <t>胡  盼</t>
    <phoneticPr fontId="3" type="noConversion"/>
  </si>
  <si>
    <t>TLR4配体在不同毒力钩体中的分布及分离鉴定</t>
    <phoneticPr fontId="3" type="noConversion"/>
  </si>
  <si>
    <t>陈  曦</t>
    <phoneticPr fontId="3" type="noConversion"/>
  </si>
  <si>
    <t>姜  鹏 于  浩 梁  悦</t>
    <phoneticPr fontId="3" type="noConversion"/>
  </si>
  <si>
    <t>曹永国</t>
    <phoneticPr fontId="3" type="noConversion"/>
  </si>
  <si>
    <t>维生素E对沙门氏菌肠道定植的影响</t>
    <phoneticPr fontId="3" type="noConversion"/>
  </si>
  <si>
    <t>解常鑫</t>
    <phoneticPr fontId="3" type="noConversion"/>
  </si>
  <si>
    <t>陈一诺 石琬清 向仕虎</t>
    <phoneticPr fontId="3" type="noConversion"/>
  </si>
  <si>
    <t>评委一</t>
    <phoneticPr fontId="3" type="noConversion"/>
  </si>
  <si>
    <t>评委二</t>
    <phoneticPr fontId="3" type="noConversion"/>
  </si>
  <si>
    <t>评委三</t>
    <phoneticPr fontId="3" type="noConversion"/>
  </si>
  <si>
    <t>评委四</t>
    <phoneticPr fontId="3" type="noConversion"/>
  </si>
  <si>
    <t>评委五</t>
    <phoneticPr fontId="3" type="noConversion"/>
  </si>
  <si>
    <t>评委六</t>
    <phoneticPr fontId="3" type="noConversion"/>
  </si>
  <si>
    <t>项目编号</t>
  </si>
  <si>
    <t>负责人</t>
  </si>
  <si>
    <t>参加人</t>
  </si>
  <si>
    <t>指导教师</t>
  </si>
  <si>
    <t>平均值</t>
  </si>
  <si>
    <t>备注</t>
    <phoneticPr fontId="3" type="noConversion"/>
  </si>
  <si>
    <t>2018A8103</t>
  </si>
  <si>
    <t>虎杖苷对神经炎症介导的帕金森疾病的影响及其机制</t>
  </si>
  <si>
    <t>李宇航</t>
  </si>
  <si>
    <t>刘妍丹 鞠文韬</t>
  </si>
  <si>
    <t>付守鹏</t>
  </si>
  <si>
    <t>国家级</t>
    <phoneticPr fontId="3" type="noConversion"/>
  </si>
  <si>
    <t>2018A8101</t>
  </si>
  <si>
    <t>RT-PCR检测羊肠道病毒方法的建立与应用</t>
  </si>
  <si>
    <t>李卓宸</t>
  </si>
  <si>
    <t>陈泽材 刘怡宁 吕家昕</t>
  </si>
  <si>
    <t>王新平</t>
  </si>
  <si>
    <t>2018A8107</t>
  </si>
  <si>
    <t>区分NDV自然感染与VLPs疫苗免疫的间接ELISA方法建立及应用</t>
  </si>
  <si>
    <t>林洪哲</t>
  </si>
  <si>
    <t>袁  欣 张芷源 张爱琳</t>
  </si>
  <si>
    <t>丁  壮</t>
    <phoneticPr fontId="3" type="noConversion"/>
  </si>
  <si>
    <t>2018A8106</t>
  </si>
  <si>
    <t>猪卵泡中与RBP-4表达相关的miRNA的功能验证</t>
  </si>
  <si>
    <t>仇  童</t>
    <phoneticPr fontId="3" type="noConversion"/>
  </si>
  <si>
    <t>张云阳 耿睿奇 郑钧泽</t>
  </si>
  <si>
    <t>周  虚</t>
    <phoneticPr fontId="12" type="noConversion"/>
  </si>
  <si>
    <t>2017A81364</t>
  </si>
  <si>
    <t>黄芩素抗胆固醇依赖型细胞溶素活性及分子机制</t>
  </si>
  <si>
    <t>张  桐</t>
  </si>
  <si>
    <t>张建刚 赵文宇</t>
  </si>
  <si>
    <t>王建锋</t>
  </si>
  <si>
    <t>2016A81357</t>
  </si>
  <si>
    <t>天然化合物虫草素通过抑制内质网应激和C/EBPß-PPARγ介导的脂肪滴形成降血脂的机制研究</t>
  </si>
  <si>
    <t>武冰洁</t>
  </si>
  <si>
    <t>严振豪 武增帅</t>
  </si>
  <si>
    <t>于  录</t>
  </si>
  <si>
    <t>2013A81277</t>
    <phoneticPr fontId="2" type="noConversion"/>
  </si>
  <si>
    <t>牛结核病高特异性血清学诊断方法的研究</t>
  </si>
  <si>
    <t>胡  滨</t>
    <phoneticPr fontId="2" type="noConversion"/>
  </si>
  <si>
    <t>武泽明 李  东 金雪敏</t>
    <phoneticPr fontId="2" type="noConversion"/>
  </si>
  <si>
    <t>闫广谋</t>
  </si>
  <si>
    <t>国家级</t>
    <phoneticPr fontId="3" type="noConversion"/>
  </si>
  <si>
    <t>2018B8103</t>
  </si>
  <si>
    <t>质粒介导的MCR-1耐药菌抑制剂的筛选</t>
  </si>
  <si>
    <t>刘星岐</t>
  </si>
  <si>
    <t>陈盈希 陈美杉 张  懿</t>
  </si>
  <si>
    <t>邓旭明</t>
    <phoneticPr fontId="12" type="noConversion"/>
  </si>
  <si>
    <t>校级</t>
    <phoneticPr fontId="3" type="noConversion"/>
  </si>
  <si>
    <t>2016B81824</t>
  </si>
  <si>
    <t>腹泻性贝毒大田软海绵酸纳米酶免疫层析试纸条</t>
  </si>
  <si>
    <t>王  菡</t>
  </si>
  <si>
    <t>张时雨 阿合玛尔列</t>
  </si>
  <si>
    <t>卢士英</t>
  </si>
  <si>
    <t>2018B8110</t>
  </si>
  <si>
    <t>姜黄素对单增李斯特菌溶血素抑制宿主细胞苏素化的影响作用研究</t>
  </si>
  <si>
    <t>魏宇航</t>
  </si>
  <si>
    <t>王兴云 马  超</t>
  </si>
  <si>
    <t>2018B8114</t>
  </si>
  <si>
    <r>
      <rPr>
        <sz val="11"/>
        <rFont val="Calibri"/>
        <family val="3"/>
        <charset val="161"/>
      </rPr>
      <t>β</t>
    </r>
    <r>
      <rPr>
        <sz val="11"/>
        <rFont val="宋体"/>
        <family val="3"/>
        <charset val="134"/>
      </rPr>
      <t>-羟丁酸对犊牛原代肝细胞内质网状态的调控作用</t>
    </r>
    <phoneticPr fontId="3" type="noConversion"/>
  </si>
  <si>
    <t>何雨殊</t>
  </si>
  <si>
    <t>何兆祺 张雪纯</t>
  </si>
  <si>
    <t>肖  冲</t>
    <phoneticPr fontId="3" type="noConversion"/>
  </si>
  <si>
    <t>校级</t>
    <phoneticPr fontId="3" type="noConversion"/>
  </si>
  <si>
    <t>2018B8105</t>
  </si>
  <si>
    <t>新孢子虫ROP17的原核表达与鉴定</t>
  </si>
  <si>
    <t>肖毅然</t>
  </si>
  <si>
    <t>李华明 陈  杨</t>
  </si>
  <si>
    <t>宫鹏涛</t>
  </si>
  <si>
    <t>2018B8102</t>
  </si>
  <si>
    <t>抗人五毛滴虫中草药的筛选</t>
  </si>
  <si>
    <t>张晓旭</t>
  </si>
  <si>
    <t>高玺玉  司潇洒</t>
  </si>
  <si>
    <t>2017B81785</t>
  </si>
  <si>
    <t>贾第虫TERT互作蛋白的筛选及验证</t>
  </si>
  <si>
    <t>陈思宁</t>
  </si>
  <si>
    <t>茶学典 李云权</t>
  </si>
  <si>
    <t>张西臣</t>
    <phoneticPr fontId="12" type="noConversion"/>
  </si>
  <si>
    <t>2017B81784</t>
  </si>
  <si>
    <t>鸡肠道共生菌Akkermansia muciniphila 的分离及鉴定</t>
  </si>
  <si>
    <t>王  琳</t>
  </si>
  <si>
    <t>田轶涵 扈鑫珊</t>
  </si>
  <si>
    <t>杨勇军</t>
    <phoneticPr fontId="12" type="noConversion"/>
  </si>
  <si>
    <t>2018B8108</t>
  </si>
  <si>
    <t>IGF-1对奶牛原代肝细胞VLDL组装和分泌的影响</t>
  </si>
  <si>
    <t>梁庆泽</t>
  </si>
  <si>
    <t>朱  铭 张中宇</t>
  </si>
  <si>
    <t>李小兵</t>
  </si>
  <si>
    <t>2017B81786</t>
  </si>
  <si>
    <t>新孢子虫Lipocalins-like蛋白对巨噬细胞的免疫调节作用</t>
  </si>
  <si>
    <t>余其乐</t>
  </si>
  <si>
    <t>彭红艳 黎  江</t>
  </si>
  <si>
    <t>张西臣</t>
    <phoneticPr fontId="12" type="noConversion"/>
  </si>
  <si>
    <t>2016B81835</t>
  </si>
  <si>
    <t>平胃散对肥胖的预防和治疗作用</t>
  </si>
  <si>
    <t>李  珊</t>
  </si>
  <si>
    <t>陈柏宇 赵娱庆</t>
  </si>
  <si>
    <t>张乃生</t>
  </si>
  <si>
    <t>推荐优秀</t>
    <phoneticPr fontId="3" type="noConversion"/>
  </si>
  <si>
    <t>拟推荐校优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</si>
</sst>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.0_ "/>
    <numFmt numFmtId="178" formatCode="0.00_ "/>
  </numFmts>
  <fonts count="16">
    <font>
      <sz val="11"/>
      <color theme="1"/>
      <name val="宋体"/>
      <family val="2"/>
      <scheme val="minor"/>
    </font>
    <font>
      <b/>
      <sz val="2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4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61"/>
    </font>
    <font>
      <sz val="11"/>
      <name val="Calibri"/>
      <family val="3"/>
      <charset val="16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28">
    <xf numFmtId="0" fontId="0" fillId="0" borderId="0" xfId="0"/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Border="1" applyAlignment="1" applyProtection="1">
      <alignment horizontal="left" vertical="center" wrapText="1"/>
    </xf>
    <xf numFmtId="0" fontId="7" fillId="0" borderId="2" xfId="0" applyNumberFormat="1" applyFont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_Sheet1 10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R16" sqref="R16"/>
    </sheetView>
  </sheetViews>
  <sheetFormatPr defaultRowHeight="14.4"/>
  <cols>
    <col min="1" max="1" width="6.21875" bestFit="1" customWidth="1"/>
    <col min="2" max="2" width="43.33203125" customWidth="1"/>
    <col min="3" max="3" width="18.6640625" bestFit="1" customWidth="1"/>
    <col min="4" max="4" width="21.21875" bestFit="1" customWidth="1"/>
  </cols>
  <sheetData>
    <row r="1" spans="1:13" ht="25.8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5.6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9" t="s">
        <v>6</v>
      </c>
      <c r="G2" s="20"/>
      <c r="H2" s="20"/>
      <c r="I2" s="20"/>
      <c r="J2" s="20"/>
      <c r="K2" s="21"/>
      <c r="L2" s="22" t="s">
        <v>7</v>
      </c>
      <c r="M2" s="23" t="s">
        <v>8</v>
      </c>
    </row>
    <row r="3" spans="1:13">
      <c r="A3" s="18"/>
      <c r="B3" s="18"/>
      <c r="C3" s="18"/>
      <c r="D3" s="18"/>
      <c r="E3" s="18"/>
      <c r="F3" s="1" t="s">
        <v>85</v>
      </c>
      <c r="G3" s="1" t="s">
        <v>86</v>
      </c>
      <c r="H3" s="1" t="s">
        <v>87</v>
      </c>
      <c r="I3" s="1" t="s">
        <v>88</v>
      </c>
      <c r="J3" s="1" t="s">
        <v>89</v>
      </c>
      <c r="K3" s="1" t="s">
        <v>90</v>
      </c>
      <c r="L3" s="22"/>
      <c r="M3" s="23"/>
    </row>
    <row r="4" spans="1:13" ht="28.8">
      <c r="A4" s="2">
        <v>1</v>
      </c>
      <c r="B4" s="3" t="s">
        <v>9</v>
      </c>
      <c r="C4" s="4" t="s">
        <v>10</v>
      </c>
      <c r="D4" s="4" t="s">
        <v>11</v>
      </c>
      <c r="E4" s="4" t="s">
        <v>12</v>
      </c>
      <c r="F4" s="5">
        <v>92</v>
      </c>
      <c r="G4" s="5">
        <v>90</v>
      </c>
      <c r="H4" s="5">
        <v>90</v>
      </c>
      <c r="I4" s="5">
        <v>84</v>
      </c>
      <c r="J4" s="5">
        <v>92</v>
      </c>
      <c r="K4" s="5">
        <v>92</v>
      </c>
      <c r="L4" s="2">
        <f t="shared" ref="L4:L9" si="0">(SUM(F4:K4)-MAX(F4:K4)-MIN(F4:K4))</f>
        <v>364</v>
      </c>
      <c r="M4" s="2">
        <f t="shared" ref="M4:M9" si="1">L4/4</f>
        <v>91</v>
      </c>
    </row>
    <row r="5" spans="1:13">
      <c r="A5" s="2">
        <v>2</v>
      </c>
      <c r="B5" s="3" t="s">
        <v>13</v>
      </c>
      <c r="C5" s="4" t="s">
        <v>14</v>
      </c>
      <c r="D5" s="4" t="s">
        <v>15</v>
      </c>
      <c r="E5" s="4" t="s">
        <v>16</v>
      </c>
      <c r="F5" s="5">
        <v>90</v>
      </c>
      <c r="G5" s="5">
        <v>91</v>
      </c>
      <c r="H5" s="5">
        <v>92</v>
      </c>
      <c r="I5" s="5">
        <v>80</v>
      </c>
      <c r="J5" s="5">
        <v>91</v>
      </c>
      <c r="K5" s="5">
        <v>90</v>
      </c>
      <c r="L5" s="2">
        <f t="shared" si="0"/>
        <v>362</v>
      </c>
      <c r="M5" s="2">
        <f t="shared" si="1"/>
        <v>90.5</v>
      </c>
    </row>
    <row r="6" spans="1:13" ht="28.8">
      <c r="A6" s="2">
        <v>3</v>
      </c>
      <c r="B6" s="3" t="s">
        <v>17</v>
      </c>
      <c r="C6" s="4" t="s">
        <v>18</v>
      </c>
      <c r="D6" s="4" t="s">
        <v>19</v>
      </c>
      <c r="E6" s="4" t="s">
        <v>20</v>
      </c>
      <c r="F6" s="5">
        <v>92</v>
      </c>
      <c r="G6" s="5">
        <v>91</v>
      </c>
      <c r="H6" s="5">
        <v>92</v>
      </c>
      <c r="I6" s="5">
        <v>85</v>
      </c>
      <c r="J6" s="5">
        <v>88</v>
      </c>
      <c r="K6" s="5">
        <v>90</v>
      </c>
      <c r="L6" s="2">
        <f t="shared" si="0"/>
        <v>361</v>
      </c>
      <c r="M6" s="2">
        <f t="shared" si="1"/>
        <v>90.25</v>
      </c>
    </row>
    <row r="7" spans="1:13">
      <c r="A7" s="2">
        <v>4</v>
      </c>
      <c r="B7" s="3" t="s">
        <v>21</v>
      </c>
      <c r="C7" s="4" t="s">
        <v>22</v>
      </c>
      <c r="D7" s="4" t="s">
        <v>23</v>
      </c>
      <c r="E7" s="4" t="s">
        <v>24</v>
      </c>
      <c r="F7" s="5">
        <v>92</v>
      </c>
      <c r="G7" s="5">
        <v>90</v>
      </c>
      <c r="H7" s="5">
        <v>90</v>
      </c>
      <c r="I7" s="5">
        <v>84</v>
      </c>
      <c r="J7" s="5">
        <v>86</v>
      </c>
      <c r="K7" s="5">
        <v>90</v>
      </c>
      <c r="L7" s="2">
        <f t="shared" si="0"/>
        <v>356</v>
      </c>
      <c r="M7" s="2">
        <f t="shared" si="1"/>
        <v>89</v>
      </c>
    </row>
    <row r="8" spans="1:13" ht="28.8">
      <c r="A8" s="2">
        <v>5</v>
      </c>
      <c r="B8" s="3" t="s">
        <v>25</v>
      </c>
      <c r="C8" s="4" t="s">
        <v>26</v>
      </c>
      <c r="D8" s="4" t="s">
        <v>27</v>
      </c>
      <c r="E8" s="4" t="s">
        <v>28</v>
      </c>
      <c r="F8" s="5">
        <v>92</v>
      </c>
      <c r="G8" s="5">
        <v>91</v>
      </c>
      <c r="H8" s="5">
        <v>88</v>
      </c>
      <c r="I8" s="5">
        <v>76</v>
      </c>
      <c r="J8" s="5">
        <v>86</v>
      </c>
      <c r="K8" s="5">
        <v>90</v>
      </c>
      <c r="L8" s="2">
        <f t="shared" si="0"/>
        <v>355</v>
      </c>
      <c r="M8" s="2">
        <f t="shared" si="1"/>
        <v>88.75</v>
      </c>
    </row>
    <row r="9" spans="1:13" ht="28.8">
      <c r="A9" s="2">
        <v>6</v>
      </c>
      <c r="B9" s="3" t="s">
        <v>29</v>
      </c>
      <c r="C9" s="4" t="s">
        <v>30</v>
      </c>
      <c r="D9" s="4" t="s">
        <v>31</v>
      </c>
      <c r="E9" s="4" t="s">
        <v>32</v>
      </c>
      <c r="F9" s="5">
        <v>90</v>
      </c>
      <c r="G9" s="5">
        <v>88</v>
      </c>
      <c r="H9" s="5">
        <v>88</v>
      </c>
      <c r="I9" s="5">
        <v>73</v>
      </c>
      <c r="J9" s="5">
        <v>88</v>
      </c>
      <c r="K9" s="5">
        <v>89</v>
      </c>
      <c r="L9" s="2">
        <f t="shared" si="0"/>
        <v>353</v>
      </c>
      <c r="M9" s="2">
        <f t="shared" si="1"/>
        <v>88.25</v>
      </c>
    </row>
    <row r="10" spans="1:13" ht="28.8">
      <c r="A10" s="2">
        <v>7</v>
      </c>
      <c r="B10" s="3" t="s">
        <v>55</v>
      </c>
      <c r="C10" s="4" t="s">
        <v>56</v>
      </c>
      <c r="D10" s="4" t="s">
        <v>57</v>
      </c>
      <c r="E10" s="4" t="s">
        <v>58</v>
      </c>
      <c r="F10" s="5">
        <v>90</v>
      </c>
      <c r="G10" s="5">
        <v>89</v>
      </c>
      <c r="H10" s="5">
        <v>91</v>
      </c>
      <c r="I10" s="5">
        <v>72</v>
      </c>
      <c r="J10" s="5">
        <v>84</v>
      </c>
      <c r="K10" s="5">
        <v>90</v>
      </c>
      <c r="L10" s="2">
        <f t="shared" ref="L10:L23" si="2">(SUM(F10:K10)-MAX(F10:K10)-MIN(F10:K10))</f>
        <v>353</v>
      </c>
      <c r="M10" s="2">
        <f t="shared" ref="M10:M23" si="3">L10/4</f>
        <v>88.25</v>
      </c>
    </row>
    <row r="11" spans="1:13" ht="28.8">
      <c r="A11" s="2">
        <v>8</v>
      </c>
      <c r="B11" s="3" t="s">
        <v>33</v>
      </c>
      <c r="C11" s="4" t="s">
        <v>34</v>
      </c>
      <c r="D11" s="4" t="s">
        <v>35</v>
      </c>
      <c r="E11" s="4" t="s">
        <v>36</v>
      </c>
      <c r="F11" s="5">
        <v>88</v>
      </c>
      <c r="G11" s="5">
        <v>89</v>
      </c>
      <c r="H11" s="5">
        <v>90</v>
      </c>
      <c r="I11" s="5">
        <v>80</v>
      </c>
      <c r="J11" s="5">
        <v>87</v>
      </c>
      <c r="K11" s="5">
        <v>85</v>
      </c>
      <c r="L11" s="2">
        <f t="shared" si="2"/>
        <v>349</v>
      </c>
      <c r="M11" s="2">
        <f t="shared" si="3"/>
        <v>87.25</v>
      </c>
    </row>
    <row r="12" spans="1:13">
      <c r="A12" s="2">
        <v>9</v>
      </c>
      <c r="B12" s="3" t="s">
        <v>37</v>
      </c>
      <c r="C12" s="4" t="s">
        <v>38</v>
      </c>
      <c r="D12" s="4" t="s">
        <v>39</v>
      </c>
      <c r="E12" s="4" t="s">
        <v>40</v>
      </c>
      <c r="F12" s="5">
        <v>90</v>
      </c>
      <c r="G12" s="5">
        <v>90</v>
      </c>
      <c r="H12" s="5">
        <v>89</v>
      </c>
      <c r="I12" s="5">
        <v>72</v>
      </c>
      <c r="J12" s="5">
        <v>83</v>
      </c>
      <c r="K12" s="5">
        <v>85</v>
      </c>
      <c r="L12" s="2">
        <f t="shared" si="2"/>
        <v>347</v>
      </c>
      <c r="M12" s="2">
        <f t="shared" si="3"/>
        <v>86.75</v>
      </c>
    </row>
    <row r="13" spans="1:13" ht="28.8">
      <c r="A13" s="2">
        <v>10</v>
      </c>
      <c r="B13" s="3" t="s">
        <v>41</v>
      </c>
      <c r="C13" s="4" t="s">
        <v>42</v>
      </c>
      <c r="D13" s="4" t="s">
        <v>43</v>
      </c>
      <c r="E13" s="4" t="s">
        <v>44</v>
      </c>
      <c r="F13" s="5">
        <v>86</v>
      </c>
      <c r="G13" s="5">
        <v>82</v>
      </c>
      <c r="H13" s="5">
        <v>90</v>
      </c>
      <c r="I13" s="5">
        <v>73</v>
      </c>
      <c r="J13" s="5">
        <v>90</v>
      </c>
      <c r="K13" s="5">
        <v>85</v>
      </c>
      <c r="L13" s="2">
        <f t="shared" si="2"/>
        <v>343</v>
      </c>
      <c r="M13" s="2">
        <f t="shared" si="3"/>
        <v>85.75</v>
      </c>
    </row>
    <row r="14" spans="1:13" ht="28.8">
      <c r="A14" s="2">
        <v>11</v>
      </c>
      <c r="B14" s="3" t="s">
        <v>45</v>
      </c>
      <c r="C14" s="4" t="s">
        <v>46</v>
      </c>
      <c r="D14" s="4" t="s">
        <v>47</v>
      </c>
      <c r="E14" s="4" t="s">
        <v>32</v>
      </c>
      <c r="F14" s="5">
        <v>82</v>
      </c>
      <c r="G14" s="5">
        <v>88</v>
      </c>
      <c r="H14" s="5">
        <v>90</v>
      </c>
      <c r="I14" s="5">
        <v>79</v>
      </c>
      <c r="J14" s="5">
        <v>83</v>
      </c>
      <c r="K14" s="5">
        <v>90</v>
      </c>
      <c r="L14" s="2">
        <f t="shared" si="2"/>
        <v>343</v>
      </c>
      <c r="M14" s="2">
        <f t="shared" si="3"/>
        <v>85.75</v>
      </c>
    </row>
    <row r="15" spans="1:13">
      <c r="A15" s="2">
        <v>12</v>
      </c>
      <c r="B15" s="3" t="s">
        <v>48</v>
      </c>
      <c r="C15" s="4" t="s">
        <v>49</v>
      </c>
      <c r="D15" s="4" t="s">
        <v>50</v>
      </c>
      <c r="E15" s="4" t="s">
        <v>36</v>
      </c>
      <c r="F15" s="5">
        <v>90</v>
      </c>
      <c r="G15" s="5">
        <v>88</v>
      </c>
      <c r="H15" s="5">
        <v>87</v>
      </c>
      <c r="I15" s="5">
        <v>82</v>
      </c>
      <c r="J15" s="5">
        <v>82</v>
      </c>
      <c r="K15" s="5">
        <v>85</v>
      </c>
      <c r="L15" s="2">
        <f t="shared" si="2"/>
        <v>342</v>
      </c>
      <c r="M15" s="2">
        <f t="shared" si="3"/>
        <v>85.5</v>
      </c>
    </row>
    <row r="16" spans="1:13">
      <c r="A16" s="2">
        <v>13</v>
      </c>
      <c r="B16" s="3" t="s">
        <v>51</v>
      </c>
      <c r="C16" s="4" t="s">
        <v>52</v>
      </c>
      <c r="D16" s="4" t="s">
        <v>53</v>
      </c>
      <c r="E16" s="4" t="s">
        <v>54</v>
      </c>
      <c r="F16" s="5">
        <v>90</v>
      </c>
      <c r="G16" s="5">
        <v>85</v>
      </c>
      <c r="H16" s="5">
        <v>86</v>
      </c>
      <c r="I16" s="5">
        <v>75</v>
      </c>
      <c r="J16" s="5">
        <v>92</v>
      </c>
      <c r="K16" s="5">
        <v>80</v>
      </c>
      <c r="L16" s="2">
        <f t="shared" si="2"/>
        <v>341</v>
      </c>
      <c r="M16" s="2">
        <f t="shared" si="3"/>
        <v>85.25</v>
      </c>
    </row>
    <row r="17" spans="1:13" ht="28.8">
      <c r="A17" s="2">
        <v>14</v>
      </c>
      <c r="B17" s="3" t="s">
        <v>59</v>
      </c>
      <c r="C17" s="4" t="s">
        <v>60</v>
      </c>
      <c r="D17" s="4" t="s">
        <v>61</v>
      </c>
      <c r="E17" s="4" t="s">
        <v>62</v>
      </c>
      <c r="F17" s="5">
        <v>86</v>
      </c>
      <c r="G17" s="5">
        <v>89</v>
      </c>
      <c r="H17" s="5">
        <v>89</v>
      </c>
      <c r="I17" s="5">
        <v>80</v>
      </c>
      <c r="J17" s="5">
        <v>84</v>
      </c>
      <c r="K17" s="5">
        <v>80</v>
      </c>
      <c r="L17" s="2">
        <f t="shared" si="2"/>
        <v>339</v>
      </c>
      <c r="M17" s="2">
        <f t="shared" si="3"/>
        <v>84.75</v>
      </c>
    </row>
    <row r="18" spans="1:13" ht="28.8">
      <c r="A18" s="2">
        <v>15</v>
      </c>
      <c r="B18" s="3" t="s">
        <v>63</v>
      </c>
      <c r="C18" s="4" t="s">
        <v>64</v>
      </c>
      <c r="D18" s="4" t="s">
        <v>65</v>
      </c>
      <c r="E18" s="4" t="s">
        <v>66</v>
      </c>
      <c r="F18" s="5">
        <v>90</v>
      </c>
      <c r="G18" s="5">
        <v>87</v>
      </c>
      <c r="H18" s="5">
        <v>88</v>
      </c>
      <c r="I18" s="5">
        <v>81</v>
      </c>
      <c r="J18" s="5">
        <v>81</v>
      </c>
      <c r="K18" s="5">
        <v>78</v>
      </c>
      <c r="L18" s="2">
        <f t="shared" si="2"/>
        <v>337</v>
      </c>
      <c r="M18" s="2">
        <f t="shared" si="3"/>
        <v>84.25</v>
      </c>
    </row>
    <row r="19" spans="1:13" ht="28.8">
      <c r="A19" s="2">
        <v>16</v>
      </c>
      <c r="B19" s="3" t="s">
        <v>67</v>
      </c>
      <c r="C19" s="4" t="s">
        <v>68</v>
      </c>
      <c r="D19" s="4" t="s">
        <v>69</v>
      </c>
      <c r="E19" s="4" t="s">
        <v>62</v>
      </c>
      <c r="F19" s="5">
        <v>92</v>
      </c>
      <c r="G19" s="5">
        <v>86</v>
      </c>
      <c r="H19" s="5">
        <v>88</v>
      </c>
      <c r="I19" s="5">
        <v>78</v>
      </c>
      <c r="J19" s="5">
        <v>82</v>
      </c>
      <c r="K19" s="5">
        <v>80</v>
      </c>
      <c r="L19" s="2">
        <f t="shared" si="2"/>
        <v>336</v>
      </c>
      <c r="M19" s="2">
        <f t="shared" si="3"/>
        <v>84</v>
      </c>
    </row>
    <row r="20" spans="1:13" ht="28.8">
      <c r="A20" s="2">
        <v>17</v>
      </c>
      <c r="B20" s="3" t="s">
        <v>70</v>
      </c>
      <c r="C20" s="4" t="s">
        <v>71</v>
      </c>
      <c r="D20" s="4" t="s">
        <v>72</v>
      </c>
      <c r="E20" s="4" t="s">
        <v>73</v>
      </c>
      <c r="F20" s="5">
        <v>88</v>
      </c>
      <c r="G20" s="5">
        <v>85</v>
      </c>
      <c r="H20" s="5">
        <v>88</v>
      </c>
      <c r="I20" s="5">
        <v>71</v>
      </c>
      <c r="J20" s="5">
        <v>83</v>
      </c>
      <c r="K20" s="5">
        <v>80</v>
      </c>
      <c r="L20" s="2">
        <f t="shared" si="2"/>
        <v>336</v>
      </c>
      <c r="M20" s="2">
        <f t="shared" si="3"/>
        <v>84</v>
      </c>
    </row>
    <row r="21" spans="1:13" ht="28.8">
      <c r="A21" s="2">
        <v>18</v>
      </c>
      <c r="B21" s="3" t="s">
        <v>74</v>
      </c>
      <c r="C21" s="4" t="s">
        <v>75</v>
      </c>
      <c r="D21" s="4" t="s">
        <v>76</v>
      </c>
      <c r="E21" s="4" t="s">
        <v>77</v>
      </c>
      <c r="F21" s="5">
        <v>80</v>
      </c>
      <c r="G21" s="5">
        <v>82</v>
      </c>
      <c r="H21" s="5">
        <v>87</v>
      </c>
      <c r="I21" s="5">
        <v>72</v>
      </c>
      <c r="J21" s="5">
        <v>85</v>
      </c>
      <c r="K21" s="5">
        <v>90</v>
      </c>
      <c r="L21" s="2">
        <f t="shared" si="2"/>
        <v>334</v>
      </c>
      <c r="M21" s="2">
        <f t="shared" si="3"/>
        <v>83.5</v>
      </c>
    </row>
    <row r="22" spans="1:13">
      <c r="A22" s="2">
        <v>19</v>
      </c>
      <c r="B22" s="3" t="s">
        <v>78</v>
      </c>
      <c r="C22" s="4" t="s">
        <v>79</v>
      </c>
      <c r="D22" s="4" t="s">
        <v>80</v>
      </c>
      <c r="E22" s="4" t="s">
        <v>81</v>
      </c>
      <c r="F22" s="5">
        <v>80</v>
      </c>
      <c r="G22" s="5">
        <v>85</v>
      </c>
      <c r="H22" s="5">
        <v>86</v>
      </c>
      <c r="I22" s="5">
        <v>76</v>
      </c>
      <c r="J22" s="5">
        <v>82</v>
      </c>
      <c r="K22" s="5">
        <v>78</v>
      </c>
      <c r="L22" s="2">
        <f t="shared" si="2"/>
        <v>325</v>
      </c>
      <c r="M22" s="2">
        <f t="shared" si="3"/>
        <v>81.25</v>
      </c>
    </row>
    <row r="23" spans="1:13">
      <c r="A23" s="2">
        <v>20</v>
      </c>
      <c r="B23" s="3" t="s">
        <v>82</v>
      </c>
      <c r="C23" s="4" t="s">
        <v>83</v>
      </c>
      <c r="D23" s="4" t="s">
        <v>84</v>
      </c>
      <c r="E23" s="4" t="s">
        <v>44</v>
      </c>
      <c r="F23" s="5">
        <v>82</v>
      </c>
      <c r="G23" s="5">
        <v>80</v>
      </c>
      <c r="H23" s="5">
        <v>80</v>
      </c>
      <c r="I23" s="5">
        <v>70</v>
      </c>
      <c r="J23" s="5">
        <v>80</v>
      </c>
      <c r="K23" s="5">
        <v>80</v>
      </c>
      <c r="L23" s="2">
        <f t="shared" si="2"/>
        <v>320</v>
      </c>
      <c r="M23" s="2">
        <f t="shared" si="3"/>
        <v>80</v>
      </c>
    </row>
  </sheetData>
  <mergeCells count="9">
    <mergeCell ref="A1:M1"/>
    <mergeCell ref="A2:A3"/>
    <mergeCell ref="B2:B3"/>
    <mergeCell ref="C2:C3"/>
    <mergeCell ref="D2:D3"/>
    <mergeCell ref="E2:E3"/>
    <mergeCell ref="F2:K2"/>
    <mergeCell ref="L2:L3"/>
    <mergeCell ref="M2:M3"/>
  </mergeCells>
  <phoneticPr fontId="2" type="noConversion"/>
  <dataValidations count="2">
    <dataValidation allowBlank="1" showInputMessage="1" showErrorMessage="1" promptTitle="填写教师姓名" prompt="教师有多个请以英文状态下的逗号隔开。" sqref="F16 E4 E8 E10:E23"/>
    <dataValidation allowBlank="1" showInputMessage="1" showErrorMessage="1" promptTitle="填写负责人姓名" prompt="请输入第一负责人姓名。" sqref="C4:C5 C7:C8 C10:C23"/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U8" sqref="U8"/>
    </sheetView>
  </sheetViews>
  <sheetFormatPr defaultRowHeight="14.4"/>
  <cols>
    <col min="3" max="3" width="41.5546875" customWidth="1"/>
    <col min="5" max="5" width="12.44140625" customWidth="1"/>
    <col min="16" max="16" width="12.21875" customWidth="1"/>
  </cols>
  <sheetData>
    <row r="1" spans="1:16" ht="15.6">
      <c r="A1" s="24" t="s">
        <v>1</v>
      </c>
      <c r="B1" s="24" t="s">
        <v>91</v>
      </c>
      <c r="C1" s="24" t="s">
        <v>2</v>
      </c>
      <c r="D1" s="24" t="s">
        <v>92</v>
      </c>
      <c r="E1" s="24" t="s">
        <v>93</v>
      </c>
      <c r="F1" s="24" t="s">
        <v>94</v>
      </c>
      <c r="G1" s="26" t="s">
        <v>6</v>
      </c>
      <c r="H1" s="26"/>
      <c r="I1" s="26"/>
      <c r="J1" s="26"/>
      <c r="K1" s="26"/>
      <c r="L1" s="26"/>
      <c r="M1" s="26" t="s">
        <v>7</v>
      </c>
      <c r="N1" s="27" t="s">
        <v>95</v>
      </c>
      <c r="O1" s="25" t="s">
        <v>96</v>
      </c>
      <c r="P1" s="25" t="s">
        <v>189</v>
      </c>
    </row>
    <row r="2" spans="1:16">
      <c r="A2" s="24"/>
      <c r="B2" s="24"/>
      <c r="C2" s="24"/>
      <c r="D2" s="24"/>
      <c r="E2" s="24"/>
      <c r="F2" s="24"/>
      <c r="G2" s="1" t="s">
        <v>85</v>
      </c>
      <c r="H2" s="1" t="s">
        <v>86</v>
      </c>
      <c r="I2" s="1" t="s">
        <v>87</v>
      </c>
      <c r="J2" s="1" t="s">
        <v>88</v>
      </c>
      <c r="K2" s="1" t="s">
        <v>89</v>
      </c>
      <c r="L2" s="1" t="s">
        <v>90</v>
      </c>
      <c r="M2" s="26"/>
      <c r="N2" s="27"/>
      <c r="O2" s="25"/>
      <c r="P2" s="25"/>
    </row>
    <row r="3" spans="1:16" ht="28.8">
      <c r="A3" s="6">
        <v>1</v>
      </c>
      <c r="B3" s="6" t="s">
        <v>97</v>
      </c>
      <c r="C3" s="7" t="s">
        <v>98</v>
      </c>
      <c r="D3" s="6" t="s">
        <v>99</v>
      </c>
      <c r="E3" s="6" t="s">
        <v>100</v>
      </c>
      <c r="F3" s="8" t="s">
        <v>101</v>
      </c>
      <c r="G3" s="5">
        <v>95</v>
      </c>
      <c r="H3" s="2">
        <v>90</v>
      </c>
      <c r="I3" s="5">
        <v>92</v>
      </c>
      <c r="J3" s="5">
        <v>87</v>
      </c>
      <c r="K3" s="5">
        <v>92</v>
      </c>
      <c r="L3" s="5">
        <v>90</v>
      </c>
      <c r="M3" s="5">
        <f t="shared" ref="M3:M8" si="0">(SUM(G3:L3)-MAX(G3:L3)-MIN(G3:L3))</f>
        <v>364</v>
      </c>
      <c r="N3" s="9">
        <f t="shared" ref="N3:N8" si="1">M3/4</f>
        <v>91</v>
      </c>
      <c r="O3" s="10" t="s">
        <v>102</v>
      </c>
      <c r="P3" s="10" t="s">
        <v>190</v>
      </c>
    </row>
    <row r="4" spans="1:16" ht="28.8">
      <c r="A4" s="6">
        <v>2</v>
      </c>
      <c r="B4" s="6" t="s">
        <v>103</v>
      </c>
      <c r="C4" s="7" t="s">
        <v>104</v>
      </c>
      <c r="D4" s="6" t="s">
        <v>105</v>
      </c>
      <c r="E4" s="6" t="s">
        <v>106</v>
      </c>
      <c r="F4" s="8" t="s">
        <v>107</v>
      </c>
      <c r="G4" s="5">
        <v>90</v>
      </c>
      <c r="H4" s="2">
        <v>88</v>
      </c>
      <c r="I4" s="5">
        <v>90</v>
      </c>
      <c r="J4" s="5">
        <v>91</v>
      </c>
      <c r="K4" s="5">
        <v>90</v>
      </c>
      <c r="L4" s="5">
        <v>89</v>
      </c>
      <c r="M4" s="5">
        <f t="shared" si="0"/>
        <v>359</v>
      </c>
      <c r="N4" s="9">
        <f t="shared" si="1"/>
        <v>89.75</v>
      </c>
      <c r="O4" s="10" t="s">
        <v>102</v>
      </c>
      <c r="P4" s="10" t="s">
        <v>190</v>
      </c>
    </row>
    <row r="5" spans="1:16" ht="28.8">
      <c r="A5" s="6">
        <v>3</v>
      </c>
      <c r="B5" s="6" t="s">
        <v>108</v>
      </c>
      <c r="C5" s="7" t="s">
        <v>109</v>
      </c>
      <c r="D5" s="6" t="s">
        <v>110</v>
      </c>
      <c r="E5" s="6" t="s">
        <v>111</v>
      </c>
      <c r="F5" s="11" t="s">
        <v>112</v>
      </c>
      <c r="G5" s="5">
        <v>92</v>
      </c>
      <c r="H5" s="5">
        <v>90</v>
      </c>
      <c r="I5" s="5">
        <v>92</v>
      </c>
      <c r="J5" s="5">
        <v>85</v>
      </c>
      <c r="K5" s="5">
        <v>86</v>
      </c>
      <c r="L5" s="5">
        <v>90</v>
      </c>
      <c r="M5" s="5">
        <f t="shared" si="0"/>
        <v>358</v>
      </c>
      <c r="N5" s="9">
        <f t="shared" si="1"/>
        <v>89.5</v>
      </c>
      <c r="O5" s="10" t="s">
        <v>102</v>
      </c>
      <c r="P5" s="10"/>
    </row>
    <row r="6" spans="1:16" ht="28.8">
      <c r="A6" s="6">
        <v>4</v>
      </c>
      <c r="B6" s="6" t="s">
        <v>113</v>
      </c>
      <c r="C6" s="12" t="s">
        <v>114</v>
      </c>
      <c r="D6" s="6" t="s">
        <v>115</v>
      </c>
      <c r="E6" s="6" t="s">
        <v>116</v>
      </c>
      <c r="F6" s="11" t="s">
        <v>117</v>
      </c>
      <c r="G6" s="5">
        <v>90</v>
      </c>
      <c r="H6" s="2">
        <v>92</v>
      </c>
      <c r="I6" s="5">
        <v>86</v>
      </c>
      <c r="J6" s="5">
        <v>90</v>
      </c>
      <c r="K6" s="5">
        <v>83</v>
      </c>
      <c r="L6" s="5">
        <v>85</v>
      </c>
      <c r="M6" s="5">
        <f t="shared" si="0"/>
        <v>351</v>
      </c>
      <c r="N6" s="9">
        <f t="shared" si="1"/>
        <v>87.75</v>
      </c>
      <c r="O6" s="10" t="s">
        <v>102</v>
      </c>
      <c r="P6" s="10"/>
    </row>
    <row r="7" spans="1:16" ht="28.8">
      <c r="A7" s="6">
        <v>5</v>
      </c>
      <c r="B7" s="6" t="s">
        <v>118</v>
      </c>
      <c r="C7" s="12" t="s">
        <v>119</v>
      </c>
      <c r="D7" s="6" t="s">
        <v>120</v>
      </c>
      <c r="E7" s="6" t="s">
        <v>121</v>
      </c>
      <c r="F7" s="6" t="s">
        <v>122</v>
      </c>
      <c r="G7" s="5">
        <v>90</v>
      </c>
      <c r="H7" s="2">
        <v>87</v>
      </c>
      <c r="I7" s="5">
        <v>90</v>
      </c>
      <c r="J7" s="5">
        <v>88</v>
      </c>
      <c r="K7" s="5">
        <v>85</v>
      </c>
      <c r="L7" s="5">
        <v>84</v>
      </c>
      <c r="M7" s="5">
        <f t="shared" si="0"/>
        <v>350</v>
      </c>
      <c r="N7" s="9">
        <f t="shared" si="1"/>
        <v>87.5</v>
      </c>
      <c r="O7" s="10" t="s">
        <v>102</v>
      </c>
      <c r="P7" s="10"/>
    </row>
    <row r="8" spans="1:16" ht="43.2">
      <c r="A8" s="6">
        <v>6</v>
      </c>
      <c r="B8" s="6" t="s">
        <v>123</v>
      </c>
      <c r="C8" s="13" t="s">
        <v>124</v>
      </c>
      <c r="D8" s="11" t="s">
        <v>125</v>
      </c>
      <c r="E8" s="14" t="s">
        <v>126</v>
      </c>
      <c r="F8" s="11" t="s">
        <v>127</v>
      </c>
      <c r="G8" s="5">
        <v>92</v>
      </c>
      <c r="H8" s="2">
        <v>89</v>
      </c>
      <c r="I8" s="5">
        <v>86</v>
      </c>
      <c r="J8" s="5">
        <v>90</v>
      </c>
      <c r="K8" s="5">
        <v>80</v>
      </c>
      <c r="L8" s="5">
        <v>80</v>
      </c>
      <c r="M8" s="5">
        <f t="shared" si="0"/>
        <v>345</v>
      </c>
      <c r="N8" s="9">
        <f t="shared" si="1"/>
        <v>86.25</v>
      </c>
      <c r="O8" s="10" t="s">
        <v>102</v>
      </c>
      <c r="P8" s="10"/>
    </row>
    <row r="9" spans="1:16" ht="28.8">
      <c r="A9" s="6">
        <v>7</v>
      </c>
      <c r="B9" s="6" t="s">
        <v>128</v>
      </c>
      <c r="C9" s="12" t="s">
        <v>129</v>
      </c>
      <c r="D9" s="6" t="s">
        <v>130</v>
      </c>
      <c r="E9" s="6" t="s">
        <v>131</v>
      </c>
      <c r="F9" s="6" t="s">
        <v>132</v>
      </c>
      <c r="G9" s="5">
        <v>90</v>
      </c>
      <c r="H9" s="5">
        <v>84</v>
      </c>
      <c r="I9" s="5">
        <v>80</v>
      </c>
      <c r="J9" s="5">
        <v>80</v>
      </c>
      <c r="K9" s="5">
        <v>80</v>
      </c>
      <c r="L9" s="5"/>
      <c r="M9" s="5">
        <f>(SUM(G9:L9)-MAX(G9:L9)-MIN(G9:K9))</f>
        <v>244</v>
      </c>
      <c r="N9" s="9">
        <f>M9/3</f>
        <v>81.333333333333329</v>
      </c>
      <c r="O9" s="10" t="s">
        <v>133</v>
      </c>
      <c r="P9" s="10"/>
    </row>
    <row r="10" spans="1:16" ht="28.8">
      <c r="A10" s="6">
        <v>8</v>
      </c>
      <c r="B10" s="6" t="s">
        <v>134</v>
      </c>
      <c r="C10" s="7" t="s">
        <v>135</v>
      </c>
      <c r="D10" s="6" t="s">
        <v>136</v>
      </c>
      <c r="E10" s="6" t="s">
        <v>137</v>
      </c>
      <c r="F10" s="11" t="s">
        <v>138</v>
      </c>
      <c r="G10" s="5">
        <v>92</v>
      </c>
      <c r="H10" s="5">
        <v>87</v>
      </c>
      <c r="I10" s="5">
        <v>90</v>
      </c>
      <c r="J10" s="5">
        <v>92</v>
      </c>
      <c r="K10" s="5">
        <v>87</v>
      </c>
      <c r="L10" s="5"/>
      <c r="M10" s="5">
        <f>(SUM(G10:L10)-MAX(G10:L10)-MIN(G10:K10))</f>
        <v>269</v>
      </c>
      <c r="N10" s="9">
        <f>M10/3</f>
        <v>89.666666666666671</v>
      </c>
      <c r="O10" s="10" t="s">
        <v>139</v>
      </c>
      <c r="P10" s="10" t="s">
        <v>190</v>
      </c>
    </row>
    <row r="11" spans="1:16" ht="28.8">
      <c r="A11" s="6">
        <v>9</v>
      </c>
      <c r="B11" s="15" t="s">
        <v>140</v>
      </c>
      <c r="C11" s="13" t="s">
        <v>141</v>
      </c>
      <c r="D11" s="11" t="s">
        <v>142</v>
      </c>
      <c r="E11" s="14" t="s">
        <v>143</v>
      </c>
      <c r="F11" s="11" t="s">
        <v>144</v>
      </c>
      <c r="G11" s="5">
        <v>93</v>
      </c>
      <c r="H11" s="5">
        <v>88</v>
      </c>
      <c r="I11" s="5">
        <v>88</v>
      </c>
      <c r="J11" s="5">
        <v>88</v>
      </c>
      <c r="K11" s="5">
        <v>87</v>
      </c>
      <c r="L11" s="5">
        <v>89</v>
      </c>
      <c r="M11" s="5">
        <f>(SUM(G11:L11)-MAX(G11:L11)-MIN(G11:L11))</f>
        <v>353</v>
      </c>
      <c r="N11" s="9">
        <f>M11/4</f>
        <v>88.25</v>
      </c>
      <c r="O11" s="10" t="s">
        <v>139</v>
      </c>
      <c r="P11" s="10"/>
    </row>
    <row r="12" spans="1:16" ht="28.8">
      <c r="A12" s="6">
        <v>10</v>
      </c>
      <c r="B12" s="6" t="s">
        <v>145</v>
      </c>
      <c r="C12" s="7" t="s">
        <v>146</v>
      </c>
      <c r="D12" s="6" t="s">
        <v>147</v>
      </c>
      <c r="E12" s="6" t="s">
        <v>148</v>
      </c>
      <c r="F12" s="11" t="s">
        <v>122</v>
      </c>
      <c r="G12" s="5">
        <v>85</v>
      </c>
      <c r="H12" s="5">
        <v>88</v>
      </c>
      <c r="I12" s="5">
        <v>90</v>
      </c>
      <c r="J12" s="5">
        <v>87</v>
      </c>
      <c r="K12" s="5">
        <v>82</v>
      </c>
      <c r="L12" s="5"/>
      <c r="M12" s="5">
        <f>(SUM(G12:L12)-MAX(G12:L12)-MIN(G12:K12))</f>
        <v>260</v>
      </c>
      <c r="N12" s="9">
        <f>M12/3</f>
        <v>86.666666666666671</v>
      </c>
      <c r="O12" s="10" t="s">
        <v>139</v>
      </c>
      <c r="P12" s="10"/>
    </row>
    <row r="13" spans="1:16" ht="29.4">
      <c r="A13" s="6">
        <v>11</v>
      </c>
      <c r="B13" s="6" t="s">
        <v>149</v>
      </c>
      <c r="C13" s="16" t="s">
        <v>150</v>
      </c>
      <c r="D13" s="6" t="s">
        <v>151</v>
      </c>
      <c r="E13" s="6" t="s">
        <v>152</v>
      </c>
      <c r="F13" s="11" t="s">
        <v>153</v>
      </c>
      <c r="G13" s="5">
        <v>85</v>
      </c>
      <c r="H13" s="5">
        <v>87</v>
      </c>
      <c r="I13" s="5">
        <v>88</v>
      </c>
      <c r="J13" s="5">
        <v>90</v>
      </c>
      <c r="K13" s="5">
        <v>85</v>
      </c>
      <c r="L13" s="5"/>
      <c r="M13" s="5">
        <f>(SUM(G13:L13)-MAX(G13:L13)-MIN(G13:K13))</f>
        <v>260</v>
      </c>
      <c r="N13" s="9">
        <f>M13/3</f>
        <v>86.666666666666671</v>
      </c>
      <c r="O13" s="10" t="s">
        <v>154</v>
      </c>
      <c r="P13" s="10"/>
    </row>
    <row r="14" spans="1:16" ht="28.8">
      <c r="A14" s="6">
        <v>12</v>
      </c>
      <c r="B14" s="6" t="s">
        <v>155</v>
      </c>
      <c r="C14" s="7" t="s">
        <v>156</v>
      </c>
      <c r="D14" s="6" t="s">
        <v>157</v>
      </c>
      <c r="E14" s="6" t="s">
        <v>158</v>
      </c>
      <c r="F14" s="8" t="s">
        <v>159</v>
      </c>
      <c r="G14" s="5">
        <v>85</v>
      </c>
      <c r="H14" s="5">
        <v>86</v>
      </c>
      <c r="I14" s="5">
        <v>88</v>
      </c>
      <c r="J14" s="5">
        <v>87</v>
      </c>
      <c r="K14" s="5">
        <v>86</v>
      </c>
      <c r="L14" s="5"/>
      <c r="M14" s="5">
        <f>(SUM(G14:L14)-MAX(G14:L14)-MIN(G14:K14))</f>
        <v>259</v>
      </c>
      <c r="N14" s="9">
        <f>M14/3</f>
        <v>86.333333333333329</v>
      </c>
      <c r="O14" s="10" t="s">
        <v>139</v>
      </c>
      <c r="P14" s="10"/>
    </row>
    <row r="15" spans="1:16" ht="28.8">
      <c r="A15" s="6">
        <v>13</v>
      </c>
      <c r="B15" s="6" t="s">
        <v>160</v>
      </c>
      <c r="C15" s="7" t="s">
        <v>161</v>
      </c>
      <c r="D15" s="6" t="s">
        <v>162</v>
      </c>
      <c r="E15" s="6" t="s">
        <v>163</v>
      </c>
      <c r="F15" s="11" t="s">
        <v>159</v>
      </c>
      <c r="G15" s="5">
        <v>88</v>
      </c>
      <c r="H15" s="5">
        <v>85</v>
      </c>
      <c r="I15" s="5">
        <v>88</v>
      </c>
      <c r="J15" s="5">
        <v>85</v>
      </c>
      <c r="K15" s="5">
        <v>85</v>
      </c>
      <c r="L15" s="5"/>
      <c r="M15" s="5">
        <f>(SUM(G15:L15)-MAX(G15:L15)-MIN(G15:K15))</f>
        <v>258</v>
      </c>
      <c r="N15" s="9">
        <f>M15/3</f>
        <v>86</v>
      </c>
      <c r="O15" s="10" t="s">
        <v>139</v>
      </c>
      <c r="P15" s="10"/>
    </row>
    <row r="16" spans="1:16" ht="28.8">
      <c r="A16" s="6">
        <v>14</v>
      </c>
      <c r="B16" s="6" t="s">
        <v>164</v>
      </c>
      <c r="C16" s="12" t="s">
        <v>165</v>
      </c>
      <c r="D16" s="6" t="s">
        <v>166</v>
      </c>
      <c r="E16" s="6" t="s">
        <v>167</v>
      </c>
      <c r="F16" s="6" t="s">
        <v>168</v>
      </c>
      <c r="G16" s="5">
        <v>83</v>
      </c>
      <c r="H16" s="5">
        <v>88</v>
      </c>
      <c r="I16" s="5">
        <v>88</v>
      </c>
      <c r="J16" s="5">
        <v>86</v>
      </c>
      <c r="K16" s="5">
        <v>82</v>
      </c>
      <c r="L16" s="5"/>
      <c r="M16" s="5">
        <f>(SUM(G16:L16)-MAX(G16:L16)-MIN(G16:K16))</f>
        <v>257</v>
      </c>
      <c r="N16" s="9">
        <f>M16/3</f>
        <v>85.666666666666671</v>
      </c>
      <c r="O16" s="10" t="s">
        <v>139</v>
      </c>
      <c r="P16" s="10"/>
    </row>
    <row r="17" spans="1:16" ht="28.8">
      <c r="A17" s="6">
        <v>15</v>
      </c>
      <c r="B17" s="6" t="s">
        <v>169</v>
      </c>
      <c r="C17" s="12" t="s">
        <v>170</v>
      </c>
      <c r="D17" s="6" t="s">
        <v>171</v>
      </c>
      <c r="E17" s="6" t="s">
        <v>172</v>
      </c>
      <c r="F17" s="6" t="s">
        <v>173</v>
      </c>
      <c r="G17" s="5">
        <v>88</v>
      </c>
      <c r="H17" s="5">
        <v>86</v>
      </c>
      <c r="I17" s="5">
        <v>85</v>
      </c>
      <c r="J17" s="5">
        <v>86</v>
      </c>
      <c r="K17" s="5">
        <v>85</v>
      </c>
      <c r="L17" s="5">
        <v>80</v>
      </c>
      <c r="M17" s="5">
        <f>(SUM(G17:L17)-MAX(G17:L17)-MIN(G17:L17))</f>
        <v>342</v>
      </c>
      <c r="N17" s="9">
        <f>M17/4</f>
        <v>85.5</v>
      </c>
      <c r="O17" s="10" t="s">
        <v>139</v>
      </c>
      <c r="P17" s="10"/>
    </row>
    <row r="18" spans="1:16" ht="28.8">
      <c r="A18" s="6">
        <v>16</v>
      </c>
      <c r="B18" s="6" t="s">
        <v>174</v>
      </c>
      <c r="C18" s="7" t="s">
        <v>175</v>
      </c>
      <c r="D18" s="6" t="s">
        <v>176</v>
      </c>
      <c r="E18" s="6" t="s">
        <v>177</v>
      </c>
      <c r="F18" s="11" t="s">
        <v>178</v>
      </c>
      <c r="G18" s="5">
        <v>85</v>
      </c>
      <c r="H18" s="5">
        <v>85</v>
      </c>
      <c r="I18" s="5">
        <v>88</v>
      </c>
      <c r="J18" s="5">
        <v>85</v>
      </c>
      <c r="K18" s="5">
        <v>83</v>
      </c>
      <c r="L18" s="5"/>
      <c r="M18" s="5">
        <f>(SUM(G18:L18)-MAX(G18:L18)-MIN(G18:K18))</f>
        <v>255</v>
      </c>
      <c r="N18" s="9">
        <f>M18/3</f>
        <v>85</v>
      </c>
      <c r="O18" s="10" t="s">
        <v>154</v>
      </c>
      <c r="P18" s="10"/>
    </row>
    <row r="19" spans="1:16" ht="28.8">
      <c r="A19" s="6">
        <v>17</v>
      </c>
      <c r="B19" s="6" t="s">
        <v>179</v>
      </c>
      <c r="C19" s="12" t="s">
        <v>180</v>
      </c>
      <c r="D19" s="6" t="s">
        <v>181</v>
      </c>
      <c r="E19" s="6" t="s">
        <v>182</v>
      </c>
      <c r="F19" s="6" t="s">
        <v>183</v>
      </c>
      <c r="G19" s="5">
        <v>80</v>
      </c>
      <c r="H19" s="5">
        <v>86</v>
      </c>
      <c r="I19" s="5">
        <v>86</v>
      </c>
      <c r="J19" s="5">
        <v>93</v>
      </c>
      <c r="K19" s="5">
        <v>80</v>
      </c>
      <c r="L19" s="5"/>
      <c r="M19" s="5">
        <f>(SUM(G19:L19)-MAX(G19:L19)-MIN(G19:K19))</f>
        <v>252</v>
      </c>
      <c r="N19" s="9">
        <f>M19/3</f>
        <v>84</v>
      </c>
      <c r="O19" s="10" t="s">
        <v>139</v>
      </c>
      <c r="P19" s="10"/>
    </row>
    <row r="20" spans="1:16" ht="28.8">
      <c r="A20" s="6">
        <v>18</v>
      </c>
      <c r="B20" s="15" t="s">
        <v>184</v>
      </c>
      <c r="C20" s="13" t="s">
        <v>185</v>
      </c>
      <c r="D20" s="11" t="s">
        <v>186</v>
      </c>
      <c r="E20" s="14" t="s">
        <v>187</v>
      </c>
      <c r="F20" s="11" t="s">
        <v>188</v>
      </c>
      <c r="G20" s="5">
        <v>80</v>
      </c>
      <c r="H20" s="5">
        <v>84</v>
      </c>
      <c r="I20" s="5">
        <v>85</v>
      </c>
      <c r="J20" s="5">
        <v>85</v>
      </c>
      <c r="K20" s="5">
        <v>83</v>
      </c>
      <c r="L20" s="5">
        <v>80</v>
      </c>
      <c r="M20" s="5">
        <f>(SUM(G20:L20)-MAX(G20:L20)-MIN(G20:L20))</f>
        <v>332</v>
      </c>
      <c r="N20" s="9">
        <f>M20/4</f>
        <v>83</v>
      </c>
      <c r="O20" s="10" t="s">
        <v>139</v>
      </c>
      <c r="P20" s="10"/>
    </row>
  </sheetData>
  <mergeCells count="11">
    <mergeCell ref="P1:P2"/>
    <mergeCell ref="G1:L1"/>
    <mergeCell ref="M1:M2"/>
    <mergeCell ref="N1:N2"/>
    <mergeCell ref="O1:O2"/>
    <mergeCell ref="F1:F2"/>
    <mergeCell ref="A1:A2"/>
    <mergeCell ref="B1:B2"/>
    <mergeCell ref="C1:C2"/>
    <mergeCell ref="D1:D2"/>
    <mergeCell ref="E1:E2"/>
  </mergeCells>
  <phoneticPr fontId="2" type="noConversion"/>
  <dataValidations count="1">
    <dataValidation allowBlank="1" showInputMessage="1" showErrorMessage="1" promptTitle="填写教师姓名" prompt="教师有多个请以英文状态下的逗号隔开。" sqref="F20 F15:F17 F8:F9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立项评审</vt:lpstr>
      <vt:lpstr>结题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2019-04-19T03:13:48Z</dcterms:modified>
</cp:coreProperties>
</file>