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2765" windowHeight="5715" activeTab="4"/>
  </bookViews>
  <sheets>
    <sheet name="研二学硕" sheetId="1" r:id="rId1"/>
    <sheet name="研二专硕" sheetId="7" r:id="rId2"/>
    <sheet name="研三" sheetId="2" r:id="rId3"/>
    <sheet name="研一" sheetId="8" r:id="rId4"/>
    <sheet name="博士" sheetId="9" r:id="rId5"/>
  </sheets>
  <calcPr calcId="125725"/>
  <fileRecoveryPr autoRecover="0"/>
</workbook>
</file>

<file path=xl/calcChain.xml><?xml version="1.0" encoding="utf-8"?>
<calcChain xmlns="http://schemas.openxmlformats.org/spreadsheetml/2006/main">
  <c r="AG31" i="1"/>
  <c r="AF31"/>
  <c r="W31"/>
  <c r="N29" i="7" l="1"/>
  <c r="AK29" s="1"/>
  <c r="M39" i="1"/>
  <c r="AJ39" s="1"/>
  <c r="M37"/>
  <c r="AK15" i="7" l="1"/>
  <c r="AK21"/>
  <c r="AK9"/>
  <c r="AK10"/>
  <c r="AK11"/>
  <c r="AK12"/>
  <c r="AK13"/>
  <c r="AK6"/>
  <c r="N25"/>
  <c r="N15"/>
  <c r="N21"/>
  <c r="N22"/>
  <c r="AK22" s="1"/>
  <c r="M19" i="1"/>
  <c r="AJ19" s="1"/>
  <c r="M20"/>
  <c r="AJ20" s="1"/>
  <c r="N8" i="7" l="1"/>
  <c r="N9"/>
  <c r="N10"/>
  <c r="N11"/>
  <c r="N12"/>
  <c r="N13"/>
  <c r="N16"/>
  <c r="AK16" s="1"/>
  <c r="N17"/>
  <c r="N18"/>
  <c r="N19"/>
  <c r="AK19" s="1"/>
  <c r="N20"/>
  <c r="AK20" s="1"/>
  <c r="N23"/>
  <c r="N24"/>
  <c r="N27"/>
  <c r="N28"/>
  <c r="N30"/>
  <c r="AK30" s="1"/>
  <c r="N31"/>
  <c r="N5"/>
  <c r="M18" i="1"/>
  <c r="M21"/>
  <c r="M22"/>
  <c r="M23"/>
  <c r="M24"/>
  <c r="M25"/>
  <c r="M26"/>
  <c r="M27"/>
  <c r="M29"/>
  <c r="M30"/>
  <c r="M32"/>
  <c r="M33"/>
  <c r="M31"/>
  <c r="M34"/>
  <c r="M38"/>
  <c r="M40"/>
  <c r="M41"/>
  <c r="M42"/>
  <c r="M43"/>
  <c r="M44"/>
  <c r="M45"/>
  <c r="M46"/>
  <c r="M47"/>
  <c r="AJ47" s="1"/>
  <c r="M48"/>
  <c r="M5"/>
  <c r="M6"/>
  <c r="M7"/>
  <c r="M8"/>
  <c r="M9"/>
  <c r="M11"/>
  <c r="M10"/>
  <c r="M12"/>
  <c r="M13"/>
  <c r="M14"/>
  <c r="M15"/>
  <c r="M16"/>
  <c r="M4"/>
  <c r="AJ31" i="7"/>
  <c r="AJ13"/>
  <c r="AJ30"/>
  <c r="AJ25"/>
  <c r="AK25" s="1"/>
  <c r="AJ24"/>
  <c r="AJ12"/>
  <c r="AJ23"/>
  <c r="AJ11"/>
  <c r="AJ20"/>
  <c r="AJ5"/>
  <c r="AJ10"/>
  <c r="AJ19"/>
  <c r="AJ18"/>
  <c r="AJ28"/>
  <c r="AJ9"/>
  <c r="AJ17"/>
  <c r="AJ8"/>
  <c r="AJ27"/>
  <c r="AK27" s="1"/>
  <c r="AJ16"/>
  <c r="AI16" i="2"/>
  <c r="AI40" i="1"/>
  <c r="AI41"/>
  <c r="AI42"/>
  <c r="AI43"/>
  <c r="AI6"/>
  <c r="AI33"/>
  <c r="AI7"/>
  <c r="AI44"/>
  <c r="AI8"/>
  <c r="AI31"/>
  <c r="AI21"/>
  <c r="AI34"/>
  <c r="AI45"/>
  <c r="AI46"/>
  <c r="AI22"/>
  <c r="AI9"/>
  <c r="AI23"/>
  <c r="AI10"/>
  <c r="AI11"/>
  <c r="AI24"/>
  <c r="AI25"/>
  <c r="AI26"/>
  <c r="AI12"/>
  <c r="AI27"/>
  <c r="AI48"/>
  <c r="AI13"/>
  <c r="AI14"/>
  <c r="AI15"/>
  <c r="AI16"/>
  <c r="AI18"/>
  <c r="AI4"/>
  <c r="AI37"/>
  <c r="AI38"/>
  <c r="AI29"/>
  <c r="AI5"/>
  <c r="AI30"/>
  <c r="AI32"/>
  <c r="AJ32" s="1"/>
  <c r="AK28" i="7" l="1"/>
  <c r="AK31"/>
  <c r="AK24"/>
  <c r="AK18"/>
  <c r="AK23"/>
  <c r="AK8"/>
  <c r="AJ30" i="1"/>
  <c r="AK17" i="7"/>
  <c r="AK5"/>
  <c r="AJ5" i="1"/>
  <c r="AJ16"/>
  <c r="AI31" i="2"/>
  <c r="AI7"/>
  <c r="AI18"/>
  <c r="AH21"/>
  <c r="AI21" s="1"/>
  <c r="AH12"/>
  <c r="AI12" s="1"/>
  <c r="AH13"/>
  <c r="AI13" s="1"/>
  <c r="AH14"/>
  <c r="AI14" s="1"/>
  <c r="AH22"/>
  <c r="AI22" s="1"/>
  <c r="AH28"/>
  <c r="AI28" s="1"/>
  <c r="AH29"/>
  <c r="AI29" s="1"/>
  <c r="AH23"/>
  <c r="AI23" s="1"/>
  <c r="AH4"/>
  <c r="AI4" s="1"/>
  <c r="AH15"/>
  <c r="AI15" s="1"/>
  <c r="AH24"/>
  <c r="AI24" s="1"/>
  <c r="AH30"/>
  <c r="AI30" s="1"/>
  <c r="AH25"/>
  <c r="AI25" s="1"/>
  <c r="AH31"/>
  <c r="AH17"/>
  <c r="AI17" s="1"/>
  <c r="AH32"/>
  <c r="AI32" s="1"/>
  <c r="AH33"/>
  <c r="AI33" s="1"/>
  <c r="AH5"/>
  <c r="AI5" s="1"/>
  <c r="AH34"/>
  <c r="AI34" s="1"/>
  <c r="AH26"/>
  <c r="AI26" s="1"/>
  <c r="AH6"/>
  <c r="AI6" s="1"/>
  <c r="AH7"/>
  <c r="AH36"/>
  <c r="AI36" s="1"/>
  <c r="AH37"/>
  <c r="AI37" s="1"/>
  <c r="AH10"/>
  <c r="AI10" s="1"/>
  <c r="AH18"/>
  <c r="AH19"/>
  <c r="AI19" s="1"/>
  <c r="AH38"/>
  <c r="AI38" s="1"/>
  <c r="AH8"/>
  <c r="AI8" s="1"/>
  <c r="AH9"/>
  <c r="AI9" s="1"/>
  <c r="AH35"/>
  <c r="AI35" s="1"/>
  <c r="AJ24" i="1"/>
  <c r="AJ25"/>
  <c r="AJ26"/>
  <c r="AJ12"/>
  <c r="AJ27"/>
  <c r="AJ48"/>
  <c r="AJ13"/>
  <c r="AJ14"/>
  <c r="AJ15"/>
  <c r="AJ18"/>
  <c r="AJ4"/>
  <c r="AJ37"/>
  <c r="AJ38"/>
  <c r="AJ29"/>
  <c r="AJ40"/>
  <c r="AJ41"/>
  <c r="AJ42"/>
  <c r="AJ43"/>
  <c r="AJ6"/>
  <c r="AJ33"/>
  <c r="AJ7"/>
  <c r="AJ44"/>
  <c r="AJ8"/>
  <c r="AJ31"/>
  <c r="AJ21"/>
  <c r="AJ34"/>
  <c r="AJ45"/>
  <c r="AJ46"/>
  <c r="AJ22"/>
  <c r="AJ9"/>
  <c r="AJ23"/>
  <c r="AJ10"/>
  <c r="AJ11"/>
</calcChain>
</file>

<file path=xl/sharedStrings.xml><?xml version="1.0" encoding="utf-8"?>
<sst xmlns="http://schemas.openxmlformats.org/spreadsheetml/2006/main" count="1228" uniqueCount="606">
  <si>
    <t>动物医学学院奖学金统计表</t>
  </si>
  <si>
    <t>基本信息</t>
  </si>
  <si>
    <t>课程成绩</t>
  </si>
  <si>
    <t>综合表现</t>
  </si>
  <si>
    <t>科研成绩</t>
  </si>
  <si>
    <t>专业</t>
  </si>
  <si>
    <t>学号</t>
  </si>
  <si>
    <t>姓名</t>
  </si>
  <si>
    <t>特色社会主义</t>
  </si>
  <si>
    <t>自然辩证法</t>
  </si>
  <si>
    <t>生化</t>
  </si>
  <si>
    <t>免疫</t>
  </si>
  <si>
    <t>流病</t>
  </si>
  <si>
    <t>症状</t>
  </si>
  <si>
    <t>病变</t>
  </si>
  <si>
    <t>公卫</t>
  </si>
  <si>
    <t>生统</t>
  </si>
  <si>
    <t>平均成绩</t>
  </si>
  <si>
    <t>活动积分</t>
  </si>
  <si>
    <t>序号</t>
  </si>
  <si>
    <t>刊物名称</t>
  </si>
  <si>
    <t>论文题目</t>
  </si>
  <si>
    <t>文章类型</t>
  </si>
  <si>
    <t>影响因子</t>
  </si>
  <si>
    <t>ISSN /code</t>
  </si>
  <si>
    <t>权重系数</t>
  </si>
  <si>
    <t>署名排序</t>
  </si>
  <si>
    <t>原始计分</t>
  </si>
  <si>
    <t>原始累计计分</t>
  </si>
  <si>
    <t>科研折算系数（视最高科研计分定）</t>
  </si>
  <si>
    <t>科研折算总分</t>
  </si>
  <si>
    <t>总分</t>
  </si>
  <si>
    <t>SCI</t>
  </si>
  <si>
    <t>李艳欣</t>
  </si>
  <si>
    <t>International Immunopharmacology</t>
  </si>
  <si>
    <t>Administration of geniposide ameliorates dextran sulfate sodium-induced
colitis in mice via inhibition of inflammation and mucosal damage</t>
  </si>
  <si>
    <t>1567-5769</t>
  </si>
  <si>
    <t>王雯卿</t>
  </si>
  <si>
    <t>MICROBIAL PATHOGENESIS</t>
  </si>
  <si>
    <t>Sodium houttuyfonate inhibits LPS-induced inflammatory response via suppressing TLR4/NF-ĸB signaling pathway in bovine mammary epithelial cells</t>
  </si>
  <si>
    <t>0882-4010</t>
  </si>
  <si>
    <t>INTERNATIONAL IMMUNOPHARMACOLOGY</t>
  </si>
  <si>
    <t>Mangiferin inhibits mastitis induced by LPS via suppressing NF-ĸB and NLRP3 signaling pathways</t>
  </si>
  <si>
    <t>杨艳楠</t>
  </si>
  <si>
    <t>杨莹莹</t>
  </si>
  <si>
    <t>吕俊婷</t>
  </si>
  <si>
    <t>金美玉</t>
  </si>
  <si>
    <t>崔姗姗</t>
  </si>
  <si>
    <t>李畅</t>
  </si>
  <si>
    <t>周豪</t>
  </si>
  <si>
    <t>韩璐</t>
  </si>
  <si>
    <t>汪飞</t>
  </si>
  <si>
    <t>李佳轩</t>
  </si>
  <si>
    <t>吴媛媛</t>
  </si>
  <si>
    <t>魏可</t>
  </si>
  <si>
    <t>高宇航</t>
  </si>
  <si>
    <t>王晓腾</t>
  </si>
  <si>
    <t>周永林</t>
  </si>
  <si>
    <t>LIFE SCIENCES</t>
  </si>
  <si>
    <t>Shikonin alleviates the biotoxicity produced by
pneumococcal pneumolysin</t>
  </si>
  <si>
    <t>0024-3205</t>
  </si>
  <si>
    <t>2.9363</t>
  </si>
  <si>
    <t>chemical &amp; pharmaceutical bulletin</t>
  </si>
  <si>
    <t>Morin Moderates the Biotoxicity of Pneumococcal Pneumolysin by
Weakening the Oligomers’ Formation</t>
  </si>
  <si>
    <t>0009-2363</t>
  </si>
  <si>
    <t>赵冠宇</t>
  </si>
  <si>
    <t>武林</t>
  </si>
  <si>
    <t>王路鹿</t>
  </si>
  <si>
    <t>亓文熙</t>
  </si>
  <si>
    <t>李莹</t>
  </si>
  <si>
    <t>吴艳成</t>
  </si>
  <si>
    <t>彭璐媛</t>
  </si>
  <si>
    <t>冯文靖</t>
  </si>
  <si>
    <t>Influenza a virus NS1 protein induced A20 contributes to viral replication by suppressing interferon-induced antiviral response</t>
  </si>
  <si>
    <t>0006-291X</t>
  </si>
  <si>
    <t>丁佳欣</t>
  </si>
  <si>
    <t>VIRUS GENES</t>
  </si>
  <si>
    <t>Newcastle disease virus-like particles induce dendritic cell maturation and enhance viral-specific immune response</t>
  </si>
  <si>
    <t>0920-8569</t>
  </si>
  <si>
    <t>中国兽医学报</t>
  </si>
  <si>
    <t>基因Ⅶ型新城疫病毒样颗粒作为疫苗候选株的免疫效果</t>
  </si>
  <si>
    <t>中文二类</t>
  </si>
  <si>
    <t>H225</t>
  </si>
  <si>
    <t>姜景夫</t>
  </si>
  <si>
    <t>李俊姣</t>
  </si>
  <si>
    <t>潘悦</t>
  </si>
  <si>
    <t>史珍</t>
  </si>
  <si>
    <t>张旭</t>
  </si>
  <si>
    <t>高洁</t>
  </si>
  <si>
    <t>张天宇</t>
  </si>
  <si>
    <t>吉林农业大学学报</t>
  </si>
  <si>
    <t>长春地区犬贾第虫流行病调查</t>
  </si>
  <si>
    <t>1000-5684</t>
  </si>
  <si>
    <t>冀亚路</t>
  </si>
  <si>
    <t>Microbial Pathogenesis</t>
  </si>
  <si>
    <t>Resveratrol inhibits LPS-induced mice mastitis through attenuating the MAPK and NF- k B signaling pathway</t>
  </si>
  <si>
    <t>0882/4110</t>
  </si>
  <si>
    <t>颜世卿</t>
  </si>
  <si>
    <t>刘真真</t>
  </si>
  <si>
    <t xml:space="preserve"> </t>
  </si>
  <si>
    <t>于祥东</t>
  </si>
  <si>
    <t>张杰</t>
  </si>
  <si>
    <t>鲍春彤</t>
  </si>
  <si>
    <t>贾红豆</t>
  </si>
  <si>
    <t>邓雨明</t>
  </si>
  <si>
    <t>胡晓祥</t>
  </si>
  <si>
    <t>Frontiers in Microbiology</t>
  </si>
  <si>
    <t>Current Research of Trichinellosis in China</t>
  </si>
  <si>
    <t>1664-302X</t>
  </si>
  <si>
    <t>刘久茜</t>
  </si>
  <si>
    <t>徐文章</t>
  </si>
  <si>
    <t>李玲</t>
  </si>
  <si>
    <t>翟菲菲</t>
  </si>
  <si>
    <t>王雨思</t>
  </si>
  <si>
    <t>赵柯</t>
  </si>
  <si>
    <t>钟嘉伟</t>
  </si>
  <si>
    <t>胡俊英</t>
  </si>
  <si>
    <t>Vet Res Commun</t>
  </si>
  <si>
    <t>A fatal suppurative pneumonia in piglets caused by a pathogenic</t>
  </si>
  <si>
    <t>0165-7380</t>
  </si>
  <si>
    <t>谢孟泽</t>
  </si>
  <si>
    <t>马涛</t>
  </si>
  <si>
    <t>诊疗</t>
  </si>
  <si>
    <t>防控示范</t>
  </si>
  <si>
    <t>防疫规范</t>
  </si>
  <si>
    <t>车滟翼</t>
  </si>
  <si>
    <t>陈严玉</t>
  </si>
  <si>
    <t>段开放</t>
  </si>
  <si>
    <t>第五届全国人畜共患病学术研讨会</t>
  </si>
  <si>
    <t>布鲁氏菌效应蛋白在调节布鲁氏菌胞内生存中的作用</t>
  </si>
  <si>
    <t>会议论文</t>
  </si>
  <si>
    <t>冯文倩</t>
  </si>
  <si>
    <t>侯朋飞</t>
  </si>
  <si>
    <t>李显赫</t>
  </si>
  <si>
    <t>VETERINARY PARASITOLOGY</t>
  </si>
  <si>
    <t>Prevalence of Pentatrichomonas hominis infections in six farmed wildlife species in Jilin, China</t>
  </si>
  <si>
    <t>0304-4017</t>
  </si>
  <si>
    <t>李燕</t>
  </si>
  <si>
    <t>刘运清</t>
  </si>
  <si>
    <t>路晓杰</t>
  </si>
  <si>
    <t>inflammation</t>
  </si>
  <si>
    <t>Inhibitory Effects of Emodin, Thymol, and Astragalin
on Leptospira interrogans-Induced Inflammatory Response
in the Uterine and Endometrium Epithelial Cells of Mice</t>
  </si>
  <si>
    <t>0360-13997</t>
  </si>
  <si>
    <t>秦岭松</t>
  </si>
  <si>
    <t>秦晓霞</t>
  </si>
  <si>
    <t>G775</t>
  </si>
  <si>
    <t>孙建华</t>
  </si>
  <si>
    <t>唐雨博</t>
  </si>
  <si>
    <t>H9N2亚型流感病毒血凝素受体结_省略_定点突变株拯救及其受体亲和性鉴定</t>
  </si>
  <si>
    <t>田野</t>
  </si>
  <si>
    <t>international immunopharmacology</t>
  </si>
  <si>
    <t>Protective effects of morin on lipopolysaccharide/d-galactosamine-induced acute liver injury by inhibiting TLR4/NF-κB and activating Nrf2/HO-1 signaling pathways</t>
  </si>
  <si>
    <t>RSC Advances</t>
  </si>
  <si>
    <t>The protective effects of Shikonin on lipopolysaccharide/D-galactosamine-induced acute liver injury via inhibiting MAPK and NF-κB and activating Nrf2/HO-1 signaling pathways</t>
  </si>
  <si>
    <t>2046-2069</t>
  </si>
  <si>
    <t>铁鲲源</t>
  </si>
  <si>
    <t>王晶晶</t>
  </si>
  <si>
    <t>british journal of pharmacology</t>
  </si>
  <si>
    <t>Respiratory Physiology &amp; Neurobiology</t>
  </si>
  <si>
    <t>64-69</t>
  </si>
  <si>
    <t>Frontiers in immunology</t>
  </si>
  <si>
    <t>王新宇</t>
  </si>
  <si>
    <t>吴宗媚</t>
  </si>
  <si>
    <t>In vitro antiviral efficacy of caffeic acid against canine distemper virus</t>
  </si>
  <si>
    <t>徐鹏</t>
  </si>
  <si>
    <t>ＰＲＲＳＶ　Ｎ 类特异性肽对 ＣＳＦ 、 ＰＲＲＳ 免疫猪肺门淋巴结细胞因子分泌的影响</t>
  </si>
  <si>
    <t>1005-4545</t>
  </si>
  <si>
    <t>ＰＲＲＳＶ　ＧＰ５类特异性肽对ＣＳＦＶ弱毒疫苗免疫猪骨髓中细胞因子分泌的影响</t>
  </si>
  <si>
    <t>于海帆</t>
  </si>
  <si>
    <t>journal of endocrinology</t>
  </si>
  <si>
    <t>Gja1 acts downstream of Acvr1 to regulate uterine decidualization via Hand2 in mice</t>
  </si>
  <si>
    <t>0022-0795</t>
  </si>
  <si>
    <t>journal of cellular physiology</t>
  </si>
  <si>
    <t>Ptn functions downstream of C/EBPβ to mediate the effects of cAMP on uterine stromal cell differentiation through targeting Hand2 in response to progesterone</t>
  </si>
  <si>
    <t>0021-9541</t>
  </si>
  <si>
    <t>于领</t>
  </si>
  <si>
    <t>Molecules</t>
  </si>
  <si>
    <t>Molecular Mechanism of the Flavonoid Natural
Product Dryocrassin ABBA against
Staphylococcus aureus Sortase A</t>
  </si>
  <si>
    <t>1420-3049</t>
  </si>
  <si>
    <t>Chalcone Attenuates Staphylococcus
aureus Virulence by Targeting
Sortase A and Alpha-Hemolysin</t>
  </si>
  <si>
    <t>Frontiers in Immunology</t>
  </si>
  <si>
    <t>Curcumin Promotes the Clearance of Listeria monocytogenes both In Vitro and In Vivo by Reducing Listeriolysin O Oligomers</t>
  </si>
  <si>
    <t>1664-3224</t>
  </si>
  <si>
    <t>张群</t>
  </si>
  <si>
    <t>双抗体夹心ELISA检测小反刍兽疫病毒抗原方法
的建立及病原流行病学调查</t>
  </si>
  <si>
    <t>张玉凤</t>
  </si>
  <si>
    <t>赵欣欣</t>
  </si>
  <si>
    <t>周风华</t>
  </si>
  <si>
    <t>Decidual stromal cell necroptosis contributes to PolyinosinicPolycytidylic acid-Triggered abnormal Murine Pregnancy</t>
  </si>
  <si>
    <t>崔媛旭</t>
  </si>
  <si>
    <t>张强</t>
  </si>
  <si>
    <t>张冰</t>
    <phoneticPr fontId="6" type="noConversion"/>
  </si>
  <si>
    <t>排序</t>
    <phoneticPr fontId="6" type="noConversion"/>
  </si>
  <si>
    <t>专业（专硕）</t>
    <phoneticPr fontId="6" type="noConversion"/>
  </si>
  <si>
    <t>常江</t>
    <phoneticPr fontId="6" type="noConversion"/>
  </si>
  <si>
    <t>邓吉超</t>
    <phoneticPr fontId="6" type="noConversion"/>
  </si>
  <si>
    <t>嵌合ＮＤＶ－ＨＡ病毒样颗粒的制备与鉴定</t>
  </si>
  <si>
    <t>F034</t>
  </si>
  <si>
    <t>刘亚静</t>
    <phoneticPr fontId="6" type="noConversion"/>
  </si>
  <si>
    <t>中国畜牧兽医学会动物传染病学分会第十七次全国学术研讨会</t>
    <phoneticPr fontId="6" type="noConversion"/>
  </si>
  <si>
    <t>牛肠道病毒与羊肠道病毒间抗原交叉免疫原性的研究</t>
    <phoneticPr fontId="6" type="noConversion"/>
  </si>
  <si>
    <t>会议论文</t>
    <phoneticPr fontId="6" type="noConversion"/>
  </si>
  <si>
    <t>中国畜牧兽医学会动物传染病学分会
第九次全国会员代表大会暨第十七次全国学术研讨会论文集</t>
  </si>
  <si>
    <t>会议论文</t>
    <phoneticPr fontId="6" type="noConversion"/>
  </si>
  <si>
    <t>李欣</t>
  </si>
  <si>
    <t>一起大肠杆菌引起的犬败血症</t>
  </si>
  <si>
    <t>赵宇航</t>
  </si>
  <si>
    <t>食品工业科技</t>
  </si>
  <si>
    <t>1002
-0306_x000D_</t>
  </si>
  <si>
    <t>中文二类</t>
    <phoneticPr fontId="6" type="noConversion"/>
  </si>
  <si>
    <t>0146-6615</t>
  </si>
  <si>
    <t>SCI</t>
    <phoneticPr fontId="6" type="noConversion"/>
  </si>
  <si>
    <t>中国生物制品学</t>
    <phoneticPr fontId="6" type="noConversion"/>
  </si>
  <si>
    <t>G258</t>
  </si>
  <si>
    <t>张建</t>
    <phoneticPr fontId="6" type="noConversion"/>
  </si>
  <si>
    <t>张楸杨</t>
    <phoneticPr fontId="6" type="noConversion"/>
  </si>
  <si>
    <t>SCI</t>
    <phoneticPr fontId="6" type="noConversion"/>
  </si>
  <si>
    <t>European Journal of Pharmacology</t>
    <phoneticPr fontId="6" type="noConversion"/>
  </si>
  <si>
    <t>Platycodin D suppressed LPS-induced inflammatory response by activating
LXRα in LPS-stimulated primary bovine mammary epithelial cells</t>
    <phoneticPr fontId="6" type="noConversion"/>
  </si>
  <si>
    <t>0014-2999</t>
    <phoneticPr fontId="6" type="noConversion"/>
  </si>
  <si>
    <t>基础</t>
    <phoneticPr fontId="6" type="noConversion"/>
  </si>
  <si>
    <t>公卫</t>
    <phoneticPr fontId="6" type="noConversion"/>
  </si>
  <si>
    <t>临床</t>
    <phoneticPr fontId="6" type="noConversion"/>
  </si>
  <si>
    <t>预防</t>
    <phoneticPr fontId="6" type="noConversion"/>
  </si>
  <si>
    <t>临床</t>
    <phoneticPr fontId="6" type="noConversion"/>
  </si>
  <si>
    <t>公卫</t>
    <phoneticPr fontId="6" type="noConversion"/>
  </si>
  <si>
    <t>基础</t>
    <phoneticPr fontId="6" type="noConversion"/>
  </si>
  <si>
    <t>排序</t>
    <phoneticPr fontId="6" type="noConversion"/>
  </si>
  <si>
    <t>贾丽</t>
    <phoneticPr fontId="6" type="noConversion"/>
  </si>
  <si>
    <t>邰利鑫</t>
    <phoneticPr fontId="6" type="noConversion"/>
  </si>
  <si>
    <t>预防</t>
    <phoneticPr fontId="6" type="noConversion"/>
  </si>
  <si>
    <r>
      <rPr>
        <sz val="11"/>
        <rFont val="宋体"/>
        <family val="3"/>
        <charset val="134"/>
      </rPr>
      <t>专业</t>
    </r>
    <r>
      <rPr>
        <sz val="11"/>
        <rFont val="Tahoma"/>
        <family val="2"/>
      </rPr>
      <t>(</t>
    </r>
    <r>
      <rPr>
        <sz val="11"/>
        <rFont val="宋体"/>
        <family val="3"/>
        <charset val="134"/>
      </rPr>
      <t>学硕</t>
    </r>
    <r>
      <rPr>
        <sz val="11"/>
        <rFont val="Tahoma"/>
        <family val="2"/>
      </rPr>
      <t>)</t>
    </r>
    <phoneticPr fontId="6" type="noConversion"/>
  </si>
  <si>
    <r>
      <t>乳品中热带假丝酵母菌的双抗夹心</t>
    </r>
    <r>
      <rPr>
        <b/>
        <sz val="11"/>
        <rFont val="Tahoma"/>
        <family val="2"/>
      </rPr>
      <t>ELISA</t>
    </r>
    <r>
      <rPr>
        <b/>
        <sz val="11"/>
        <rFont val="宋体"/>
        <family val="3"/>
        <charset val="134"/>
      </rPr>
      <t>快速检测方法</t>
    </r>
  </si>
  <si>
    <r>
      <t xml:space="preserve">羊群小反刍兽疫病毒与肠道病毒混合感染的
</t>
    </r>
    <r>
      <rPr>
        <sz val="11"/>
        <rFont val="宋体"/>
        <family val="3"/>
        <charset val="134"/>
      </rPr>
      <t>流行病学调查</t>
    </r>
  </si>
  <si>
    <r>
      <rPr>
        <sz val="11"/>
        <rFont val="宋体"/>
        <family val="2"/>
        <charset val="134"/>
      </rPr>
      <t>鼠源</t>
    </r>
    <r>
      <rPr>
        <sz val="11"/>
        <rFont val="Tahoma"/>
        <family val="2"/>
        <charset val="134"/>
      </rPr>
      <t xml:space="preserve"> Bif-1 </t>
    </r>
    <r>
      <rPr>
        <sz val="11"/>
        <rFont val="宋体"/>
        <family val="2"/>
        <charset val="134"/>
      </rPr>
      <t>蛋白</t>
    </r>
    <r>
      <rPr>
        <sz val="11"/>
        <rFont val="Tahoma"/>
        <family val="2"/>
        <charset val="134"/>
      </rPr>
      <t xml:space="preserve"> 7 </t>
    </r>
    <r>
      <rPr>
        <sz val="11"/>
        <rFont val="宋体"/>
        <family val="2"/>
        <charset val="134"/>
      </rPr>
      <t>种选择性剪接异构体真核表达质粒的构建及鉴定</t>
    </r>
    <phoneticPr fontId="6" type="noConversion"/>
  </si>
  <si>
    <t>基础12人，前40%为4.8</t>
    <phoneticPr fontId="6" type="noConversion"/>
  </si>
  <si>
    <r>
      <rPr>
        <sz val="11"/>
        <rFont val="宋体"/>
        <family val="3"/>
        <charset val="134"/>
      </rPr>
      <t>预防</t>
    </r>
    <r>
      <rPr>
        <sz val="11"/>
        <rFont val="Tahoma"/>
        <family val="2"/>
        <charset val="134"/>
      </rPr>
      <t>15</t>
    </r>
    <r>
      <rPr>
        <sz val="11"/>
        <rFont val="宋体"/>
        <family val="3"/>
        <charset val="134"/>
      </rPr>
      <t>人，前</t>
    </r>
    <r>
      <rPr>
        <sz val="11"/>
        <rFont val="Tahoma"/>
        <family val="2"/>
        <charset val="134"/>
      </rPr>
      <t>40%</t>
    </r>
    <r>
      <rPr>
        <sz val="11"/>
        <rFont val="宋体"/>
        <family val="3"/>
        <charset val="134"/>
      </rPr>
      <t>为</t>
    </r>
    <r>
      <rPr>
        <sz val="11"/>
        <rFont val="Tahoma"/>
        <family val="2"/>
        <charset val="134"/>
      </rPr>
      <t>6</t>
    </r>
    <phoneticPr fontId="6" type="noConversion"/>
  </si>
  <si>
    <t>临床7人，前40%为2.8</t>
    <phoneticPr fontId="6" type="noConversion"/>
  </si>
  <si>
    <t>公卫11人，前40%为4.4</t>
    <phoneticPr fontId="6" type="noConversion"/>
  </si>
  <si>
    <t>基础15人，前40%为6</t>
    <phoneticPr fontId="6" type="noConversion"/>
  </si>
  <si>
    <t>预防15人，前40%为6</t>
    <phoneticPr fontId="6" type="noConversion"/>
  </si>
  <si>
    <t>临床8人，前40%为3.2</t>
    <phoneticPr fontId="6" type="noConversion"/>
  </si>
  <si>
    <t>公卫17人，前40%为6.8</t>
    <phoneticPr fontId="6" type="noConversion"/>
  </si>
  <si>
    <t>公卫4人，前40%为1.6</t>
    <phoneticPr fontId="6" type="noConversion"/>
  </si>
  <si>
    <t>基础8人，前40%为3.2</t>
    <phoneticPr fontId="6" type="noConversion"/>
  </si>
  <si>
    <t>临床12人，前40%为4.8</t>
    <phoneticPr fontId="6" type="noConversion"/>
  </si>
  <si>
    <t>预防7人，前40%为2.8</t>
    <phoneticPr fontId="6" type="noConversion"/>
  </si>
  <si>
    <t>王雅楠</t>
  </si>
  <si>
    <t>Journal of Surgical Research</t>
  </si>
  <si>
    <t xml:space="preserve">Costunolide protects lipopolysaccharide/D-galactosamine-induced acute liver injury in mice by inhibiting NF-κB signaling pathway </t>
  </si>
  <si>
    <t>0022-4804</t>
  </si>
  <si>
    <t>临床</t>
    <phoneticPr fontId="6" type="noConversion"/>
  </si>
  <si>
    <t>阚兴池</t>
  </si>
  <si>
    <t>李红利</t>
  </si>
  <si>
    <t>鞠丹迪</t>
  </si>
  <si>
    <t>孟小琳</t>
  </si>
  <si>
    <t>Oncotarget</t>
  </si>
  <si>
    <t>Eriodictyol attenuates arsenic trioxide-induced liver injury by
activation of Nrf2</t>
  </si>
  <si>
    <t>1949-2553</t>
  </si>
  <si>
    <t>张春雷</t>
  </si>
  <si>
    <t>公卫</t>
    <phoneticPr fontId="6" type="noConversion"/>
  </si>
  <si>
    <t>基础</t>
    <phoneticPr fontId="6" type="noConversion"/>
  </si>
  <si>
    <t>预防</t>
    <phoneticPr fontId="6" type="noConversion"/>
  </si>
  <si>
    <t>杜义明</t>
    <phoneticPr fontId="6" type="noConversion"/>
  </si>
  <si>
    <t>吉林大学动物医学学院2017级硕士研究生奖学金评定</t>
  </si>
  <si>
    <t>姓 名</t>
  </si>
  <si>
    <t>初试成绩</t>
  </si>
  <si>
    <t>外语听说</t>
  </si>
  <si>
    <t>专业课</t>
  </si>
  <si>
    <t>面试平均分</t>
  </si>
  <si>
    <t>复试成绩</t>
  </si>
  <si>
    <t>最终折算成绩</t>
  </si>
  <si>
    <t>录取专业</t>
  </si>
  <si>
    <t>录取方向</t>
  </si>
  <si>
    <t>录取导师</t>
  </si>
  <si>
    <t>备注</t>
  </si>
  <si>
    <t>基数</t>
  </si>
  <si>
    <t>奖励名额</t>
  </si>
  <si>
    <t>侯欢欢</t>
  </si>
  <si>
    <t>共患病</t>
  </si>
  <si>
    <t>彭其胜</t>
  </si>
  <si>
    <t>栾文静</t>
  </si>
  <si>
    <t>于录</t>
  </si>
  <si>
    <t>刘蕾</t>
  </si>
  <si>
    <t>白雪</t>
  </si>
  <si>
    <t>张雨璐</t>
  </si>
  <si>
    <t>刘晓雷</t>
  </si>
  <si>
    <t>文章1</t>
  </si>
  <si>
    <t>饲料研究</t>
  </si>
  <si>
    <t>张胜兰</t>
  </si>
  <si>
    <t>食品</t>
  </si>
  <si>
    <t>周玉</t>
  </si>
  <si>
    <t>李仕存</t>
  </si>
  <si>
    <t>王学林</t>
  </si>
  <si>
    <t>关玉婷</t>
  </si>
  <si>
    <t>柳增善</t>
  </si>
  <si>
    <t>任博雯</t>
  </si>
  <si>
    <t>刘明远</t>
  </si>
  <si>
    <t>王琪</t>
  </si>
  <si>
    <t>段铭</t>
  </si>
  <si>
    <t>曹旗</t>
  </si>
  <si>
    <t>卢士英</t>
  </si>
  <si>
    <t>焦新</t>
  </si>
  <si>
    <t>尹继刚</t>
  </si>
  <si>
    <t>赵铭昕</t>
  </si>
  <si>
    <t>张茂林</t>
  </si>
  <si>
    <t>张士军</t>
  </si>
  <si>
    <t>任洪林</t>
  </si>
  <si>
    <t>郑博伟</t>
  </si>
  <si>
    <t>检疫</t>
  </si>
  <si>
    <t>王新平</t>
  </si>
  <si>
    <t>林倩</t>
  </si>
  <si>
    <t>胡诗雨</t>
  </si>
  <si>
    <t>药理</t>
  </si>
  <si>
    <t>基础</t>
  </si>
  <si>
    <t>冯海华</t>
  </si>
  <si>
    <t>李铮</t>
  </si>
  <si>
    <t>石俊超</t>
  </si>
  <si>
    <t>病理</t>
  </si>
  <si>
    <t>贺文琦</t>
  </si>
  <si>
    <t>王婷婷</t>
  </si>
  <si>
    <t>邓旭明</t>
  </si>
  <si>
    <t>杨雅雯</t>
  </si>
  <si>
    <t>高丰</t>
  </si>
  <si>
    <t>姚冰</t>
  </si>
  <si>
    <t>组胚</t>
  </si>
  <si>
    <t>赖良学</t>
  </si>
  <si>
    <t>李艳伟</t>
  </si>
  <si>
    <t>生理</t>
  </si>
  <si>
    <t>柳巨雄</t>
  </si>
  <si>
    <t>马克龙</t>
  </si>
  <si>
    <t>邱家章</t>
  </si>
  <si>
    <t>柳舒</t>
  </si>
  <si>
    <t>岳占碰</t>
  </si>
  <si>
    <t>梁明明</t>
  </si>
  <si>
    <t>吴素芳</t>
  </si>
  <si>
    <t>解剖</t>
  </si>
  <si>
    <t>张巧灵</t>
  </si>
  <si>
    <t>调整</t>
  </si>
  <si>
    <t>孙诗惠</t>
  </si>
  <si>
    <t>巩宇红</t>
  </si>
  <si>
    <t>王玮</t>
  </si>
  <si>
    <t>黄吉成</t>
  </si>
  <si>
    <t>郭斌</t>
  </si>
  <si>
    <t>蔡宁宁</t>
  </si>
  <si>
    <t>张学明</t>
  </si>
  <si>
    <t>周帅帅</t>
  </si>
  <si>
    <t>赵魁</t>
  </si>
  <si>
    <t>张建</t>
  </si>
  <si>
    <t>林野</t>
  </si>
  <si>
    <t>宋德光</t>
  </si>
  <si>
    <t>舒馨</t>
  </si>
  <si>
    <t>内科</t>
  </si>
  <si>
    <t>临床</t>
  </si>
  <si>
    <t>诊断</t>
  </si>
  <si>
    <t>李小兵</t>
  </si>
  <si>
    <t>谢旭峰</t>
  </si>
  <si>
    <t>张乃生</t>
  </si>
  <si>
    <t>杨宇宸</t>
  </si>
  <si>
    <t>刘国文</t>
  </si>
  <si>
    <t>朱艺玮</t>
  </si>
  <si>
    <t>李心慰</t>
  </si>
  <si>
    <t>曹红阳</t>
  </si>
  <si>
    <t>曹永国</t>
  </si>
  <si>
    <t>李荣</t>
  </si>
  <si>
    <t>外科</t>
  </si>
  <si>
    <t>谢光洪</t>
  </si>
  <si>
    <t>李炎燚</t>
  </si>
  <si>
    <t>刘潇</t>
  </si>
  <si>
    <t>杨正涛</t>
  </si>
  <si>
    <t>王超群</t>
  </si>
  <si>
    <t>袁萌</t>
  </si>
  <si>
    <t>中兽医</t>
  </si>
  <si>
    <t>付本懂</t>
  </si>
  <si>
    <t>马轲</t>
  </si>
  <si>
    <t>微免</t>
  </si>
  <si>
    <t>预防</t>
  </si>
  <si>
    <t>杨勇军</t>
  </si>
  <si>
    <t>薛一冰</t>
  </si>
  <si>
    <t>韩文瑜</t>
  </si>
  <si>
    <t>刘柏君</t>
  </si>
  <si>
    <t>雷连成</t>
  </si>
  <si>
    <t>王俊捷</t>
  </si>
  <si>
    <t>秦迪</t>
  </si>
  <si>
    <t>袭恒豫</t>
  </si>
  <si>
    <t>高晨程</t>
  </si>
  <si>
    <t>冯新</t>
  </si>
  <si>
    <t>SCI3</t>
  </si>
  <si>
    <t>邓贺文</t>
  </si>
  <si>
    <t>李金凤</t>
  </si>
  <si>
    <t>病毒</t>
  </si>
  <si>
    <t>金宁一</t>
  </si>
  <si>
    <t>徐佳轮</t>
  </si>
  <si>
    <t>涂长春</t>
  </si>
  <si>
    <t>于喜冰</t>
  </si>
  <si>
    <t>传染病</t>
  </si>
  <si>
    <t>丁壮</t>
  </si>
  <si>
    <t>王玮琦</t>
  </si>
  <si>
    <t>石立北</t>
  </si>
  <si>
    <t>丛彦龙</t>
  </si>
  <si>
    <t>李  璐</t>
  </si>
  <si>
    <t>寄生虫</t>
  </si>
  <si>
    <t>张西臣</t>
  </si>
  <si>
    <t>蒋  衡</t>
  </si>
  <si>
    <t>李建华</t>
  </si>
  <si>
    <t>杜博亚</t>
  </si>
  <si>
    <t>肇英池</t>
  </si>
  <si>
    <t>张宇新</t>
  </si>
  <si>
    <t>专硕</t>
  </si>
  <si>
    <t>1组</t>
  </si>
  <si>
    <t>黑龙江畜牧兽医</t>
  </si>
  <si>
    <t>徐梦实</t>
  </si>
  <si>
    <t>高宇</t>
  </si>
  <si>
    <t>郭岩</t>
  </si>
  <si>
    <t>武鑫宇</t>
  </si>
  <si>
    <t>刘芳</t>
  </si>
  <si>
    <t>魏新宇</t>
  </si>
  <si>
    <t>郝朔</t>
  </si>
  <si>
    <t>徐国双</t>
  </si>
  <si>
    <t>2组</t>
  </si>
  <si>
    <t>关振宏</t>
  </si>
  <si>
    <t>张纪飞</t>
  </si>
  <si>
    <t>调剂</t>
  </si>
  <si>
    <t>朱冠</t>
  </si>
  <si>
    <t>不计排名</t>
  </si>
  <si>
    <t>武晓东</t>
  </si>
  <si>
    <t>王旭</t>
  </si>
  <si>
    <t>王雪飞</t>
  </si>
  <si>
    <t>李扬</t>
  </si>
  <si>
    <t>孙铭</t>
  </si>
  <si>
    <t>卢娜</t>
  </si>
  <si>
    <t>刘恩华</t>
  </si>
  <si>
    <t>陈浩</t>
  </si>
  <si>
    <t>申海清</t>
  </si>
  <si>
    <t>焦点</t>
  </si>
  <si>
    <t>靳朝</t>
  </si>
  <si>
    <t>王伟荣</t>
  </si>
  <si>
    <t>钦琪</t>
  </si>
  <si>
    <t>赵常琦</t>
  </si>
  <si>
    <t>李娜</t>
  </si>
  <si>
    <t>郭健</t>
  </si>
  <si>
    <t>韩震</t>
  </si>
  <si>
    <t>汪雅哲</t>
  </si>
  <si>
    <t>宋客</t>
  </si>
  <si>
    <t>肖佳孟</t>
  </si>
  <si>
    <t>李孙霍</t>
  </si>
  <si>
    <t>李昕彧</t>
  </si>
  <si>
    <t>宫鹏涛</t>
  </si>
  <si>
    <t>连晓欢</t>
  </si>
  <si>
    <t>叶倩倩</t>
  </si>
  <si>
    <t>陈爽</t>
  </si>
  <si>
    <t>方旭</t>
  </si>
  <si>
    <t>刘天</t>
  </si>
  <si>
    <t>房志愿</t>
  </si>
  <si>
    <t>李政蓉</t>
  </si>
  <si>
    <t>杨松涛</t>
  </si>
  <si>
    <t>巩倩</t>
  </si>
  <si>
    <t>李伊萌</t>
  </si>
  <si>
    <t>非全日制</t>
  </si>
  <si>
    <t>合计</t>
  </si>
  <si>
    <t>2015851001</t>
  </si>
  <si>
    <t>基础兽医学</t>
  </si>
  <si>
    <t>陈广信</t>
  </si>
  <si>
    <t>2015851002</t>
  </si>
  <si>
    <t>褚美然</t>
  </si>
  <si>
    <t>2015851003</t>
  </si>
  <si>
    <t>李姿</t>
  </si>
  <si>
    <t>2015851004</t>
  </si>
  <si>
    <t>宋宇宁</t>
  </si>
  <si>
    <t>2015851005</t>
  </si>
  <si>
    <t>王凯</t>
  </si>
  <si>
    <t>2015851006</t>
  </si>
  <si>
    <t>张勇</t>
  </si>
  <si>
    <t>2015851007</t>
  </si>
  <si>
    <t>赵天闯</t>
  </si>
  <si>
    <t>2015851008</t>
  </si>
  <si>
    <t>预防兽医学</t>
  </si>
  <si>
    <t>蔡若鹏</t>
  </si>
  <si>
    <t>2015851009</t>
  </si>
  <si>
    <t>李新</t>
  </si>
  <si>
    <t>2015851011</t>
  </si>
  <si>
    <t>孙彦刚</t>
  </si>
  <si>
    <t>2015851012</t>
  </si>
  <si>
    <t>王晓岑</t>
  </si>
  <si>
    <t>2015851013</t>
  </si>
  <si>
    <t>相群</t>
  </si>
  <si>
    <t>2015851014</t>
  </si>
  <si>
    <t>于水星</t>
  </si>
  <si>
    <t>2015851015</t>
  </si>
  <si>
    <t>朱日宁</t>
  </si>
  <si>
    <t>2015851016</t>
  </si>
  <si>
    <t>临床兽医学</t>
  </si>
  <si>
    <t>许秋实</t>
  </si>
  <si>
    <t>2015851017</t>
  </si>
  <si>
    <t>张文龙</t>
  </si>
  <si>
    <t>2015851018</t>
  </si>
  <si>
    <t>张玉明</t>
  </si>
  <si>
    <t>2015851019</t>
  </si>
  <si>
    <t>★兽医公共卫生</t>
  </si>
  <si>
    <t>丁静</t>
  </si>
  <si>
    <t>2015851021</t>
  </si>
  <si>
    <t>李萌</t>
  </si>
  <si>
    <t>2015851022</t>
  </si>
  <si>
    <t>刘丹</t>
  </si>
  <si>
    <t>2015851023</t>
  </si>
  <si>
    <t>司朝朝</t>
  </si>
  <si>
    <t>2015851024</t>
  </si>
  <si>
    <t>王威</t>
  </si>
  <si>
    <t>2015851025</t>
  </si>
  <si>
    <t>张泽财</t>
  </si>
  <si>
    <t>2016851001</t>
  </si>
  <si>
    <t>樊晓烨</t>
  </si>
  <si>
    <t>2016851002</t>
  </si>
  <si>
    <t>黄炳旭</t>
  </si>
  <si>
    <t>2016851003</t>
  </si>
  <si>
    <t>刘水</t>
  </si>
  <si>
    <t>2016851004</t>
  </si>
  <si>
    <t>吕红明</t>
  </si>
  <si>
    <t>2016851005</t>
  </si>
  <si>
    <t>吕晓玲</t>
  </si>
  <si>
    <t>2016851006</t>
  </si>
  <si>
    <t>马莉</t>
  </si>
  <si>
    <t>2016851007</t>
  </si>
  <si>
    <t>隋婷婷</t>
  </si>
  <si>
    <t>2016851008</t>
  </si>
  <si>
    <t>张竞</t>
  </si>
  <si>
    <t>2016851009</t>
  </si>
  <si>
    <t>程梦珺</t>
  </si>
  <si>
    <t>2016851010</t>
  </si>
  <si>
    <t>侯婕</t>
  </si>
  <si>
    <t>2016851011</t>
  </si>
  <si>
    <t>金宏丽</t>
  </si>
  <si>
    <t>2016851012</t>
  </si>
  <si>
    <t>李姗</t>
  </si>
  <si>
    <t>2016851013</t>
  </si>
  <si>
    <t>李元果</t>
  </si>
  <si>
    <t>2016851014</t>
  </si>
  <si>
    <t>王玲丽</t>
  </si>
  <si>
    <t>2016851015</t>
  </si>
  <si>
    <t>王爽</t>
  </si>
  <si>
    <t>2016851016</t>
  </si>
  <si>
    <t>王玉茹</t>
  </si>
  <si>
    <t>2016851017</t>
  </si>
  <si>
    <t>徐小洪</t>
  </si>
  <si>
    <t>2016851018</t>
  </si>
  <si>
    <t>杜希良</t>
  </si>
  <si>
    <t>2016851019</t>
  </si>
  <si>
    <t>沈鹏</t>
  </si>
  <si>
    <t>2016851020</t>
  </si>
  <si>
    <t>孙旭东</t>
  </si>
  <si>
    <t>2016851021</t>
  </si>
  <si>
    <t>关乃瑜</t>
  </si>
  <si>
    <t>2016851022</t>
  </si>
  <si>
    <t>何佳</t>
  </si>
  <si>
    <t>2016851024</t>
  </si>
  <si>
    <t>王超</t>
  </si>
  <si>
    <t>2016851025</t>
  </si>
  <si>
    <t>王楠</t>
  </si>
  <si>
    <t>2016851026</t>
  </si>
  <si>
    <t>徐道修</t>
  </si>
  <si>
    <t>2016851027</t>
  </si>
  <si>
    <t>张东超</t>
  </si>
  <si>
    <t>2017851001</t>
  </si>
  <si>
    <t>郭文晋</t>
  </si>
  <si>
    <t>2017851002</t>
  </si>
  <si>
    <t>刘红梅</t>
  </si>
  <si>
    <t>2017851003</t>
  </si>
  <si>
    <t>卢葛锦</t>
  </si>
  <si>
    <t>2017851004</t>
  </si>
  <si>
    <t>罗曼</t>
  </si>
  <si>
    <t>2017851005</t>
  </si>
  <si>
    <t>吕强华</t>
  </si>
  <si>
    <t>2017851006</t>
  </si>
  <si>
    <t>沈冰玉</t>
  </si>
  <si>
    <t>2017851008</t>
  </si>
  <si>
    <t>周艳龙</t>
  </si>
  <si>
    <t>2017851009</t>
  </si>
  <si>
    <t>曹增国</t>
  </si>
  <si>
    <t>2017851010</t>
  </si>
  <si>
    <t>费亦东</t>
  </si>
  <si>
    <t>2017851011</t>
  </si>
  <si>
    <t>姜合祥</t>
  </si>
  <si>
    <t>2017851012</t>
  </si>
  <si>
    <t>南福龙</t>
  </si>
  <si>
    <t>2017851013</t>
  </si>
  <si>
    <t>王心舞</t>
  </si>
  <si>
    <t>2017851014</t>
  </si>
  <si>
    <t>魏冉</t>
  </si>
  <si>
    <t>2017851015</t>
  </si>
  <si>
    <t>张洪波</t>
  </si>
  <si>
    <t>2017851016</t>
  </si>
  <si>
    <t>董记红</t>
  </si>
  <si>
    <t>2017851017</t>
  </si>
  <si>
    <t>胡晓宇</t>
  </si>
  <si>
    <t>2017851018</t>
  </si>
  <si>
    <t>沈泰钰</t>
  </si>
  <si>
    <t>2017851019</t>
  </si>
  <si>
    <t>魏正凯</t>
  </si>
  <si>
    <t>2017851020</t>
  </si>
  <si>
    <t>安雅男</t>
  </si>
  <si>
    <t>2017851021</t>
  </si>
  <si>
    <t>金雪敏</t>
  </si>
  <si>
    <t>2017851022</t>
  </si>
  <si>
    <t>刘琰</t>
  </si>
  <si>
    <t>2017851023</t>
  </si>
  <si>
    <t>张虹</t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</si>
</sst>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59">
    <font>
      <sz val="11"/>
      <color theme="1"/>
      <name val="Tahoma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Tahoma"/>
      <family val="2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9"/>
      <name val="Tahoma"/>
      <family val="2"/>
      <charset val="134"/>
    </font>
    <font>
      <sz val="11"/>
      <color theme="1"/>
      <name val="宋体"/>
      <family val="2"/>
      <scheme val="minor"/>
    </font>
    <font>
      <b/>
      <sz val="11"/>
      <name val="Tahoma"/>
      <family val="2"/>
    </font>
    <font>
      <sz val="11"/>
      <name val="Tahoma"/>
      <family val="2"/>
    </font>
    <font>
      <sz val="11"/>
      <name val="宋体"/>
      <family val="3"/>
      <charset val="134"/>
    </font>
    <font>
      <sz val="11"/>
      <name val="Tahoma"/>
      <family val="2"/>
      <charset val="134"/>
    </font>
    <font>
      <b/>
      <sz val="12"/>
      <name val="Tahoma"/>
      <family val="2"/>
    </font>
    <font>
      <b/>
      <sz val="18"/>
      <name val="Tahoma"/>
      <family val="2"/>
    </font>
    <font>
      <b/>
      <sz val="11"/>
      <name val="宋体"/>
      <family val="3"/>
      <charset val="134"/>
    </font>
    <font>
      <sz val="11"/>
      <name val="宋体"/>
      <family val="2"/>
      <charset val="134"/>
    </font>
    <font>
      <sz val="11"/>
      <name val="Tahoma"/>
      <family val="3"/>
      <charset val="134"/>
    </font>
    <font>
      <sz val="11"/>
      <color theme="1"/>
      <name val="宋体"/>
      <family val="3"/>
      <charset val="134"/>
    </font>
    <font>
      <sz val="11"/>
      <color rgb="FFFF0000"/>
      <name val="Tahoma"/>
      <family val="2"/>
      <charset val="134"/>
    </font>
    <font>
      <sz val="18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rgb="FF00206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4">
    <xf numFmtId="0" fontId="0" fillId="0" borderId="0"/>
    <xf numFmtId="0" fontId="4" fillId="0" borderId="0"/>
    <xf numFmtId="0" fontId="4" fillId="0" borderId="0"/>
    <xf numFmtId="0" fontId="3" fillId="0" borderId="0"/>
    <xf numFmtId="0" fontId="5" fillId="0" borderId="0">
      <alignment vertical="center"/>
    </xf>
    <xf numFmtId="0" fontId="7" fillId="0" borderId="0"/>
    <xf numFmtId="0" fontId="5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7" applyNumberFormat="0" applyAlignment="0" applyProtection="0">
      <alignment vertical="center"/>
    </xf>
    <xf numFmtId="0" fontId="34" fillId="9" borderId="8" applyNumberFormat="0" applyAlignment="0" applyProtection="0">
      <alignment vertical="center"/>
    </xf>
    <xf numFmtId="0" fontId="35" fillId="9" borderId="7" applyNumberFormat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10" borderId="10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51" fillId="9" borderId="7" applyNumberFormat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58" fillId="8" borderId="7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1" fillId="11" borderId="11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52" fillId="10" borderId="1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1" borderId="11" applyNumberFormat="0" applyFont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57" fillId="9" borderId="8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</cellStyleXfs>
  <cellXfs count="88">
    <xf numFmtId="0" fontId="0" fillId="0" borderId="0" xfId="0"/>
    <xf numFmtId="0" fontId="9" fillId="2" borderId="0" xfId="2" applyFont="1" applyFill="1"/>
    <xf numFmtId="0" fontId="9" fillId="2" borderId="0" xfId="2" applyFont="1" applyFill="1" applyAlignment="1">
      <alignment horizontal="center" vertical="center"/>
    </xf>
    <xf numFmtId="0" fontId="9" fillId="2" borderId="0" xfId="2" applyFont="1" applyFill="1" applyAlignment="1">
      <alignment horizontal="center"/>
    </xf>
    <xf numFmtId="0" fontId="9" fillId="0" borderId="0" xfId="2" applyFont="1" applyFill="1"/>
    <xf numFmtId="0" fontId="9" fillId="0" borderId="0" xfId="0" applyFont="1" applyFill="1"/>
    <xf numFmtId="0" fontId="11" fillId="0" borderId="0" xfId="0" applyFont="1" applyFill="1"/>
    <xf numFmtId="0" fontId="8" fillId="2" borderId="0" xfId="2" applyFont="1" applyFill="1"/>
    <xf numFmtId="0" fontId="12" fillId="2" borderId="0" xfId="2" applyFont="1" applyFill="1"/>
    <xf numFmtId="0" fontId="9" fillId="0" borderId="0" xfId="2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0" fillId="0" borderId="0" xfId="2" applyFont="1" applyFill="1"/>
    <xf numFmtId="0" fontId="11" fillId="0" borderId="0" xfId="0" applyFont="1"/>
    <xf numFmtId="176" fontId="11" fillId="2" borderId="0" xfId="0" applyNumberFormat="1" applyFont="1" applyFill="1"/>
    <xf numFmtId="0" fontId="11" fillId="2" borderId="0" xfId="0" applyFont="1" applyFill="1"/>
    <xf numFmtId="0" fontId="12" fillId="0" borderId="0" xfId="2" applyFont="1"/>
    <xf numFmtId="0" fontId="10" fillId="0" borderId="0" xfId="0" applyFont="1"/>
    <xf numFmtId="0" fontId="9" fillId="0" borderId="0" xfId="2" applyFont="1"/>
    <xf numFmtId="0" fontId="10" fillId="0" borderId="0" xfId="2" applyFont="1"/>
    <xf numFmtId="176" fontId="9" fillId="2" borderId="0" xfId="2" applyNumberFormat="1" applyFont="1" applyFill="1" applyBorder="1"/>
    <xf numFmtId="0" fontId="9" fillId="2" borderId="0" xfId="2" applyFont="1" applyFill="1" applyBorder="1"/>
    <xf numFmtId="0" fontId="9" fillId="0" borderId="0" xfId="2" applyFont="1" applyFill="1" applyBorder="1"/>
    <xf numFmtId="176" fontId="11" fillId="2" borderId="0" xfId="0" applyNumberFormat="1" applyFont="1" applyFill="1" applyBorder="1"/>
    <xf numFmtId="0" fontId="11" fillId="2" borderId="0" xfId="0" applyFont="1" applyFill="1" applyBorder="1"/>
    <xf numFmtId="0" fontId="11" fillId="0" borderId="0" xfId="0" applyFont="1" applyFill="1" applyBorder="1"/>
    <xf numFmtId="0" fontId="10" fillId="0" borderId="0" xfId="0" applyFont="1" applyFill="1"/>
    <xf numFmtId="0" fontId="8" fillId="2" borderId="0" xfId="2" applyFont="1" applyFill="1" applyAlignment="1">
      <alignment horizontal="center" vertical="center"/>
    </xf>
    <xf numFmtId="0" fontId="12" fillId="2" borderId="0" xfId="2" applyFont="1" applyFill="1" applyAlignment="1">
      <alignment horizontal="center" vertical="center"/>
    </xf>
    <xf numFmtId="0" fontId="16" fillId="0" borderId="0" xfId="0" applyFont="1"/>
    <xf numFmtId="0" fontId="4" fillId="0" borderId="0" xfId="2" applyFill="1"/>
    <xf numFmtId="0" fontId="4" fillId="2" borderId="0" xfId="2" applyFill="1"/>
    <xf numFmtId="0" fontId="0" fillId="0" borderId="0" xfId="0" applyFill="1"/>
    <xf numFmtId="0" fontId="9" fillId="3" borderId="0" xfId="2" applyFont="1" applyFill="1"/>
    <xf numFmtId="0" fontId="0" fillId="0" borderId="0" xfId="0" applyAlignment="1">
      <alignment horizontal="center" vertical="center" wrapText="1"/>
    </xf>
    <xf numFmtId="0" fontId="18" fillId="0" borderId="0" xfId="0" applyFont="1" applyFill="1"/>
    <xf numFmtId="0" fontId="10" fillId="4" borderId="0" xfId="2" applyFont="1" applyFill="1"/>
    <xf numFmtId="0" fontId="9" fillId="4" borderId="0" xfId="2" applyFont="1" applyFill="1" applyAlignment="1">
      <alignment horizontal="center" vertical="center"/>
    </xf>
    <xf numFmtId="0" fontId="9" fillId="4" borderId="0" xfId="2" applyFont="1" applyFill="1"/>
    <xf numFmtId="0" fontId="17" fillId="4" borderId="0" xfId="2" applyFont="1" applyFill="1"/>
    <xf numFmtId="0" fontId="4" fillId="4" borderId="0" xfId="2" applyFill="1" applyAlignment="1">
      <alignment horizontal="center" vertical="center"/>
    </xf>
    <xf numFmtId="0" fontId="4" fillId="4" borderId="0" xfId="2" applyFill="1"/>
    <xf numFmtId="0" fontId="10" fillId="3" borderId="0" xfId="2" applyFont="1" applyFill="1"/>
    <xf numFmtId="0" fontId="9" fillId="3" borderId="0" xfId="2" applyFont="1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10" fillId="4" borderId="0" xfId="0" applyFont="1" applyFill="1"/>
    <xf numFmtId="0" fontId="11" fillId="0" borderId="0" xfId="0" applyFont="1" applyAlignment="1">
      <alignment horizontal="center"/>
    </xf>
    <xf numFmtId="0" fontId="9" fillId="0" borderId="0" xfId="2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9" fillId="0" borderId="0" xfId="2" applyFont="1" applyFill="1" applyAlignment="1">
      <alignment horizontal="center"/>
    </xf>
    <xf numFmtId="176" fontId="9" fillId="2" borderId="0" xfId="2" applyNumberFormat="1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10" fillId="0" borderId="0" xfId="2" applyFont="1" applyFill="1" applyAlignment="1">
      <alignment horizontal="center" vertical="center"/>
    </xf>
    <xf numFmtId="0" fontId="10" fillId="4" borderId="0" xfId="2" applyFont="1" applyFill="1" applyAlignment="1">
      <alignment horizontal="center" vertical="center"/>
    </xf>
    <xf numFmtId="0" fontId="10" fillId="3" borderId="0" xfId="2" applyFont="1" applyFill="1" applyAlignment="1">
      <alignment horizontal="center" vertical="center"/>
    </xf>
    <xf numFmtId="0" fontId="10" fillId="2" borderId="0" xfId="2" applyFont="1" applyFill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9" fillId="3" borderId="0" xfId="2" applyFont="1" applyFill="1" applyAlignment="1">
      <alignment horizontal="center"/>
    </xf>
    <xf numFmtId="0" fontId="10" fillId="2" borderId="0" xfId="2" applyFont="1" applyFill="1"/>
    <xf numFmtId="0" fontId="5" fillId="0" borderId="0" xfId="6"/>
    <xf numFmtId="0" fontId="21" fillId="0" borderId="1" xfId="8" applyFont="1" applyFill="1" applyBorder="1" applyAlignment="1">
      <alignment horizontal="center" vertical="center"/>
    </xf>
    <xf numFmtId="0" fontId="5" fillId="0" borderId="0" xfId="6" applyFill="1"/>
    <xf numFmtId="0" fontId="21" fillId="0" borderId="1" xfId="9" applyFont="1" applyFill="1" applyBorder="1" applyAlignment="1">
      <alignment horizontal="center" vertical="center"/>
    </xf>
    <xf numFmtId="0" fontId="23" fillId="0" borderId="1" xfId="6" applyFont="1" applyFill="1" applyBorder="1" applyAlignment="1">
      <alignment horizontal="center" vertical="center"/>
    </xf>
    <xf numFmtId="176" fontId="23" fillId="0" borderId="1" xfId="6" applyNumberFormat="1" applyFont="1" applyFill="1" applyBorder="1" applyAlignment="1">
      <alignment horizontal="center" vertical="center"/>
    </xf>
    <xf numFmtId="0" fontId="22" fillId="0" borderId="1" xfId="6" applyFont="1" applyFill="1" applyBorder="1" applyAlignment="1">
      <alignment horizontal="center" vertical="center"/>
    </xf>
    <xf numFmtId="176" fontId="21" fillId="0" borderId="1" xfId="6" applyNumberFormat="1" applyFont="1" applyFill="1" applyBorder="1" applyAlignment="1">
      <alignment horizontal="center" vertical="top" wrapText="1"/>
    </xf>
    <xf numFmtId="176" fontId="21" fillId="0" borderId="1" xfId="6" applyNumberFormat="1" applyFont="1" applyFill="1" applyBorder="1" applyAlignment="1">
      <alignment horizontal="center" vertical="center" wrapText="1"/>
    </xf>
    <xf numFmtId="0" fontId="5" fillId="3" borderId="0" xfId="6" applyFill="1"/>
    <xf numFmtId="1" fontId="23" fillId="0" borderId="1" xfId="6" applyNumberFormat="1" applyFont="1" applyFill="1" applyBorder="1" applyAlignment="1">
      <alignment horizontal="center" vertical="center"/>
    </xf>
    <xf numFmtId="0" fontId="23" fillId="0" borderId="1" xfId="6" applyFont="1" applyFill="1" applyBorder="1" applyAlignment="1">
      <alignment horizontal="center"/>
    </xf>
    <xf numFmtId="1" fontId="21" fillId="0" borderId="1" xfId="6" applyNumberFormat="1" applyFont="1" applyFill="1" applyBorder="1" applyAlignment="1">
      <alignment horizontal="center" vertical="center"/>
    </xf>
    <xf numFmtId="1" fontId="23" fillId="0" borderId="1" xfId="7" applyNumberFormat="1" applyFont="1" applyFill="1" applyBorder="1" applyAlignment="1">
      <alignment horizontal="center" vertical="center"/>
    </xf>
    <xf numFmtId="0" fontId="24" fillId="0" borderId="0" xfId="6" applyFont="1" applyFill="1"/>
    <xf numFmtId="176" fontId="23" fillId="0" borderId="2" xfId="6" applyNumberFormat="1" applyFont="1" applyFill="1" applyBorder="1" applyAlignment="1">
      <alignment horizontal="center" vertical="center"/>
    </xf>
    <xf numFmtId="176" fontId="25" fillId="0" borderId="2" xfId="6" applyNumberFormat="1" applyFont="1" applyFill="1" applyBorder="1" applyAlignment="1">
      <alignment horizontal="center" vertical="center"/>
    </xf>
    <xf numFmtId="0" fontId="20" fillId="3" borderId="0" xfId="6" applyFont="1" applyFill="1"/>
    <xf numFmtId="0" fontId="23" fillId="3" borderId="1" xfId="6" applyFont="1" applyFill="1" applyBorder="1" applyAlignment="1">
      <alignment horizontal="center" vertical="center"/>
    </xf>
    <xf numFmtId="0" fontId="12" fillId="0" borderId="0" xfId="2" applyFont="1" applyFill="1" applyAlignment="1">
      <alignment horizontal="center"/>
    </xf>
    <xf numFmtId="0" fontId="12" fillId="0" borderId="0" xfId="2" applyFont="1" applyFill="1" applyAlignment="1">
      <alignment horizontal="center" vertical="center"/>
    </xf>
    <xf numFmtId="0" fontId="12" fillId="0" borderId="0" xfId="2" applyFont="1" applyAlignment="1">
      <alignment horizontal="center"/>
    </xf>
    <xf numFmtId="0" fontId="13" fillId="0" borderId="0" xfId="2" applyFont="1" applyAlignment="1">
      <alignment horizontal="center"/>
    </xf>
    <xf numFmtId="0" fontId="19" fillId="0" borderId="3" xfId="6" applyFont="1" applyBorder="1" applyAlignment="1">
      <alignment horizontal="center" vertical="center"/>
    </xf>
    <xf numFmtId="1" fontId="1" fillId="0" borderId="0" xfId="50" applyNumberFormat="1">
      <alignment vertical="center"/>
    </xf>
    <xf numFmtId="1" fontId="1" fillId="0" borderId="0" xfId="50" applyNumberFormat="1">
      <alignment vertical="center"/>
    </xf>
    <xf numFmtId="1" fontId="1" fillId="0" borderId="0" xfId="50" applyNumberFormat="1">
      <alignment vertical="center"/>
    </xf>
    <xf numFmtId="1" fontId="42" fillId="0" borderId="0" xfId="55" applyNumberFormat="1">
      <alignment vertical="center"/>
    </xf>
    <xf numFmtId="1" fontId="42" fillId="0" borderId="0" xfId="55" applyNumberFormat="1">
      <alignment vertical="center"/>
    </xf>
  </cellXfs>
  <cellStyles count="94">
    <cellStyle name="20% - 强调文字颜色 1" xfId="27" builtinId="30" customBuiltin="1"/>
    <cellStyle name="20% - 强调文字颜色 1 2" xfId="54"/>
    <cellStyle name="20% - 强调文字颜色 2" xfId="31" builtinId="34" customBuiltin="1"/>
    <cellStyle name="20% - 强调文字颜色 2 2" xfId="63"/>
    <cellStyle name="20% - 强调文字颜色 3" xfId="35" builtinId="38" customBuiltin="1"/>
    <cellStyle name="20% - 强调文字颜色 3 2" xfId="91"/>
    <cellStyle name="20% - 强调文字颜色 4" xfId="39" builtinId="42" customBuiltin="1"/>
    <cellStyle name="20% - 强调文字颜色 4 2" xfId="78"/>
    <cellStyle name="20% - 强调文字颜色 5" xfId="43" builtinId="46" customBuiltin="1"/>
    <cellStyle name="20% - 强调文字颜色 5 2" xfId="83"/>
    <cellStyle name="20% - 强调文字颜色 6" xfId="47" builtinId="50" customBuiltin="1"/>
    <cellStyle name="20% - 强调文字颜色 6 2" xfId="92"/>
    <cellStyle name="40% - 强调文字颜色 1" xfId="28" builtinId="31" customBuiltin="1"/>
    <cellStyle name="40% - 强调文字颜色 1 2" xfId="70"/>
    <cellStyle name="40% - 强调文字颜色 2" xfId="32" builtinId="35" customBuiltin="1"/>
    <cellStyle name="40% - 强调文字颜色 2 2" xfId="58"/>
    <cellStyle name="40% - 强调文字颜色 3" xfId="36" builtinId="39" customBuiltin="1"/>
    <cellStyle name="40% - 强调文字颜色 3 2" xfId="72"/>
    <cellStyle name="40% - 强调文字颜色 4" xfId="40" builtinId="43" customBuiltin="1"/>
    <cellStyle name="40% - 强调文字颜色 4 2" xfId="57"/>
    <cellStyle name="40% - 强调文字颜色 5" xfId="44" builtinId="47" customBuiltin="1"/>
    <cellStyle name="40% - 强调文字颜色 5 2" xfId="66"/>
    <cellStyle name="40% - 强调文字颜色 6" xfId="48" builtinId="51" customBuiltin="1"/>
    <cellStyle name="40% - 强调文字颜色 6 2" xfId="76"/>
    <cellStyle name="60% - 强调文字颜色 1" xfId="29" builtinId="32" customBuiltin="1"/>
    <cellStyle name="60% - 强调文字颜色 1 2" xfId="61"/>
    <cellStyle name="60% - 强调文字颜色 2" xfId="33" builtinId="36" customBuiltin="1"/>
    <cellStyle name="60% - 强调文字颜色 2 2" xfId="67"/>
    <cellStyle name="60% - 强调文字颜色 3" xfId="37" builtinId="40" customBuiltin="1"/>
    <cellStyle name="60% - 强调文字颜色 3 2" xfId="59"/>
    <cellStyle name="60% - 强调文字颜色 4" xfId="41" builtinId="44" customBuiltin="1"/>
    <cellStyle name="60% - 强调文字颜色 4 2" xfId="82"/>
    <cellStyle name="60% - 强调文字颜色 5" xfId="45" builtinId="48" customBuiltin="1"/>
    <cellStyle name="60% - 强调文字颜色 5 2" xfId="56"/>
    <cellStyle name="60% - 强调文字颜色 6" xfId="49" builtinId="52" customBuiltin="1"/>
    <cellStyle name="60% - 强调文字颜色 6 2" xfId="75"/>
    <cellStyle name="标题" xfId="10" builtinId="15" customBuiltin="1"/>
    <cellStyle name="标题 1" xfId="11" builtinId="16" customBuiltin="1"/>
    <cellStyle name="标题 1 2" xfId="73"/>
    <cellStyle name="标题 2" xfId="12" builtinId="17" customBuiltin="1"/>
    <cellStyle name="标题 2 2" xfId="68"/>
    <cellStyle name="标题 3" xfId="13" builtinId="18" customBuiltin="1"/>
    <cellStyle name="标题 3 2" xfId="64"/>
    <cellStyle name="标题 4" xfId="14" builtinId="19" customBuiltin="1"/>
    <cellStyle name="标题 4 2" xfId="62"/>
    <cellStyle name="标题 5" xfId="89"/>
    <cellStyle name="差" xfId="16" builtinId="27" customBuiltin="1"/>
    <cellStyle name="差 2" xfId="53"/>
    <cellStyle name="常规" xfId="0" builtinId="0"/>
    <cellStyle name="常规 2" xfId="2"/>
    <cellStyle name="常规 2 2" xfId="7"/>
    <cellStyle name="常规 3" xfId="3"/>
    <cellStyle name="常规 3 2" xfId="9"/>
    <cellStyle name="常规 4" xfId="4"/>
    <cellStyle name="常规 4 2" xfId="8"/>
    <cellStyle name="常规 5" xfId="1"/>
    <cellStyle name="常规 6" xfId="5"/>
    <cellStyle name="常规 7" xfId="6"/>
    <cellStyle name="常规 8" xfId="50"/>
    <cellStyle name="常规 9" xfId="55"/>
    <cellStyle name="好" xfId="15" builtinId="26" customBuiltin="1"/>
    <cellStyle name="好 2" xfId="85"/>
    <cellStyle name="汇总" xfId="25" builtinId="25" customBuiltin="1"/>
    <cellStyle name="汇总 2" xfId="90"/>
    <cellStyle name="计算" xfId="20" builtinId="22" customBuiltin="1"/>
    <cellStyle name="计算 2" xfId="51"/>
    <cellStyle name="检查单元格" xfId="22" builtinId="23" customBuiltin="1"/>
    <cellStyle name="检查单元格 2" xfId="77"/>
    <cellStyle name="解释性文本" xfId="24" builtinId="53" customBuiltin="1"/>
    <cellStyle name="解释性文本 2" xfId="88"/>
    <cellStyle name="警告文本" xfId="23" builtinId="11" customBuiltin="1"/>
    <cellStyle name="警告文本 2" xfId="87"/>
    <cellStyle name="链接单元格" xfId="21" builtinId="24" customBuiltin="1"/>
    <cellStyle name="链接单元格 2" xfId="69"/>
    <cellStyle name="强调文字颜色 1" xfId="26" builtinId="29" customBuiltin="1"/>
    <cellStyle name="强调文字颜色 1 2" xfId="74"/>
    <cellStyle name="强调文字颜色 2" xfId="30" builtinId="33" customBuiltin="1"/>
    <cellStyle name="强调文字颜色 2 2" xfId="79"/>
    <cellStyle name="强调文字颜色 3" xfId="34" builtinId="37" customBuiltin="1"/>
    <cellStyle name="强调文字颜色 3 2" xfId="93"/>
    <cellStyle name="强调文字颜色 4" xfId="38" builtinId="41" customBuiltin="1"/>
    <cellStyle name="强调文字颜色 4 2" xfId="84"/>
    <cellStyle name="强调文字颜色 5" xfId="42" builtinId="45" customBuiltin="1"/>
    <cellStyle name="强调文字颜色 5 2" xfId="71"/>
    <cellStyle name="强调文字颜色 6" xfId="46" builtinId="49" customBuiltin="1"/>
    <cellStyle name="强调文字颜色 6 2" xfId="52"/>
    <cellStyle name="适中" xfId="17" builtinId="28" customBuiltin="1"/>
    <cellStyle name="适中 2" xfId="81"/>
    <cellStyle name="输出" xfId="19" builtinId="21" customBuiltin="1"/>
    <cellStyle name="输出 2" xfId="86"/>
    <cellStyle name="输入" xfId="18" builtinId="20" customBuiltin="1"/>
    <cellStyle name="输入 2" xfId="60"/>
    <cellStyle name="注释 2" xfId="65"/>
    <cellStyle name="注释 3" xfId="8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53"/>
  <sheetViews>
    <sheetView workbookViewId="0">
      <selection activeCell="G9" sqref="G9"/>
    </sheetView>
  </sheetViews>
  <sheetFormatPr defaultRowHeight="14.25"/>
  <cols>
    <col min="1" max="1" width="12.5" style="6" customWidth="1"/>
    <col min="2" max="2" width="17.25" style="10" customWidth="1"/>
    <col min="3" max="3" width="9" style="6"/>
    <col min="4" max="4" width="9" style="6" customWidth="1"/>
    <col min="5" max="12" width="9" style="6"/>
    <col min="13" max="13" width="9" style="13"/>
    <col min="14" max="14" width="9" style="14"/>
    <col min="15" max="32" width="9" style="6"/>
    <col min="33" max="33" width="16.375" style="6" customWidth="1"/>
    <col min="34" max="34" width="24.875" style="6" customWidth="1"/>
    <col min="35" max="35" width="27.875" style="14" customWidth="1"/>
    <col min="36" max="36" width="9" style="14"/>
    <col min="37" max="16384" width="9" style="6"/>
  </cols>
  <sheetData>
    <row r="1" spans="1:40" ht="30.75" customHeight="1">
      <c r="A1" s="78" t="s">
        <v>1</v>
      </c>
      <c r="B1" s="78"/>
      <c r="C1" s="78"/>
      <c r="D1" s="78" t="s">
        <v>2</v>
      </c>
      <c r="E1" s="78"/>
      <c r="F1" s="78"/>
      <c r="G1" s="78"/>
      <c r="H1" s="78"/>
      <c r="I1" s="78"/>
      <c r="J1" s="78"/>
      <c r="K1" s="78"/>
      <c r="L1" s="78"/>
      <c r="M1" s="78"/>
      <c r="N1" s="7" t="s">
        <v>3</v>
      </c>
      <c r="O1" s="78" t="s">
        <v>4</v>
      </c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8" t="s">
        <v>31</v>
      </c>
    </row>
    <row r="3" spans="1:40">
      <c r="A3" s="4" t="s">
        <v>231</v>
      </c>
      <c r="B3" s="9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4" t="s">
        <v>14</v>
      </c>
      <c r="K3" s="4" t="s">
        <v>15</v>
      </c>
      <c r="L3" s="4" t="s">
        <v>16</v>
      </c>
      <c r="M3" s="19" t="s">
        <v>17</v>
      </c>
      <c r="N3" s="20" t="s">
        <v>18</v>
      </c>
      <c r="O3" s="21" t="s">
        <v>19</v>
      </c>
      <c r="P3" s="4" t="s">
        <v>20</v>
      </c>
      <c r="Q3" s="4" t="s">
        <v>21</v>
      </c>
      <c r="R3" s="4" t="s">
        <v>22</v>
      </c>
      <c r="S3" s="4" t="s">
        <v>23</v>
      </c>
      <c r="T3" s="4" t="s">
        <v>24</v>
      </c>
      <c r="U3" s="4" t="s">
        <v>25</v>
      </c>
      <c r="V3" s="4" t="s">
        <v>26</v>
      </c>
      <c r="W3" s="4" t="s">
        <v>27</v>
      </c>
      <c r="X3" s="4" t="s">
        <v>19</v>
      </c>
      <c r="Y3" s="4" t="s">
        <v>20</v>
      </c>
      <c r="Z3" s="4" t="s">
        <v>21</v>
      </c>
      <c r="AA3" s="4" t="s">
        <v>22</v>
      </c>
      <c r="AB3" s="4" t="s">
        <v>23</v>
      </c>
      <c r="AC3" s="4" t="s">
        <v>24</v>
      </c>
      <c r="AD3" s="4" t="s">
        <v>25</v>
      </c>
      <c r="AE3" s="4" t="s">
        <v>26</v>
      </c>
      <c r="AF3" s="4" t="s">
        <v>27</v>
      </c>
      <c r="AG3" s="4" t="s">
        <v>28</v>
      </c>
      <c r="AH3" s="4" t="s">
        <v>29</v>
      </c>
      <c r="AI3" s="1" t="s">
        <v>30</v>
      </c>
      <c r="AJ3" s="1" t="s">
        <v>31</v>
      </c>
      <c r="AK3" s="25" t="s">
        <v>227</v>
      </c>
    </row>
    <row r="4" spans="1:40">
      <c r="A4" s="35" t="s">
        <v>221</v>
      </c>
      <c r="B4" s="36">
        <v>2016857007</v>
      </c>
      <c r="C4" s="37" t="s">
        <v>105</v>
      </c>
      <c r="D4" s="4">
        <v>78</v>
      </c>
      <c r="E4" s="4">
        <v>86</v>
      </c>
      <c r="F4" s="4">
        <v>98</v>
      </c>
      <c r="G4" s="4">
        <v>91</v>
      </c>
      <c r="H4" s="4">
        <v>86</v>
      </c>
      <c r="I4" s="4">
        <v>86</v>
      </c>
      <c r="J4" s="4">
        <v>87</v>
      </c>
      <c r="K4" s="4">
        <v>86</v>
      </c>
      <c r="L4" s="4">
        <v>96</v>
      </c>
      <c r="M4" s="19">
        <f t="shared" ref="M4:M16" si="0">AVERAGE(D4:L4)</f>
        <v>88.222222222222229</v>
      </c>
      <c r="N4" s="20">
        <v>18</v>
      </c>
      <c r="O4" s="21">
        <v>1</v>
      </c>
      <c r="P4" s="4" t="s">
        <v>106</v>
      </c>
      <c r="Q4" s="4" t="s">
        <v>107</v>
      </c>
      <c r="R4" s="4" t="s">
        <v>32</v>
      </c>
      <c r="S4" s="4">
        <v>4.0759999999999996</v>
      </c>
      <c r="T4" s="4" t="s">
        <v>108</v>
      </c>
      <c r="U4" s="4">
        <v>20</v>
      </c>
      <c r="V4" s="4">
        <v>2</v>
      </c>
      <c r="W4" s="4">
        <v>20.38</v>
      </c>
      <c r="X4" s="4"/>
      <c r="Y4" s="4"/>
      <c r="Z4" s="4"/>
      <c r="AA4" s="4"/>
      <c r="AB4" s="4"/>
      <c r="AC4" s="4"/>
      <c r="AD4" s="4"/>
      <c r="AE4" s="4"/>
      <c r="AF4" s="4"/>
      <c r="AG4" s="4">
        <v>20.38</v>
      </c>
      <c r="AH4" s="4">
        <v>1</v>
      </c>
      <c r="AI4" s="1">
        <f t="shared" ref="AI4:AI16" si="1">AG4</f>
        <v>20.38</v>
      </c>
      <c r="AJ4" s="1">
        <f t="shared" ref="AJ4:AJ16" si="2">M4*0.7+N4*0.1+AI4*0.2</f>
        <v>67.631555555555551</v>
      </c>
      <c r="AK4" s="4">
        <v>1</v>
      </c>
    </row>
    <row r="5" spans="1:40">
      <c r="A5" s="35" t="s">
        <v>221</v>
      </c>
      <c r="B5" s="36">
        <v>2016852043</v>
      </c>
      <c r="C5" s="37" t="s">
        <v>67</v>
      </c>
      <c r="D5" s="4">
        <v>80</v>
      </c>
      <c r="E5" s="4">
        <v>76</v>
      </c>
      <c r="F5" s="4">
        <v>95</v>
      </c>
      <c r="G5" s="4">
        <v>84</v>
      </c>
      <c r="H5" s="4">
        <v>92</v>
      </c>
      <c r="I5" s="4">
        <v>84</v>
      </c>
      <c r="J5" s="4">
        <v>82</v>
      </c>
      <c r="K5" s="4">
        <v>92</v>
      </c>
      <c r="L5" s="4">
        <v>89</v>
      </c>
      <c r="M5" s="19">
        <f t="shared" si="0"/>
        <v>86</v>
      </c>
      <c r="N5" s="20">
        <v>49</v>
      </c>
      <c r="O5" s="21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>
        <v>1</v>
      </c>
      <c r="AI5" s="1">
        <f t="shared" si="1"/>
        <v>0</v>
      </c>
      <c r="AJ5" s="1">
        <f t="shared" si="2"/>
        <v>65.099999999999994</v>
      </c>
      <c r="AK5" s="4">
        <v>2</v>
      </c>
    </row>
    <row r="6" spans="1:40">
      <c r="A6" s="35" t="s">
        <v>221</v>
      </c>
      <c r="B6" s="36">
        <v>2016852039</v>
      </c>
      <c r="C6" s="37" t="s">
        <v>68</v>
      </c>
      <c r="D6" s="4">
        <v>83</v>
      </c>
      <c r="E6" s="4">
        <v>86</v>
      </c>
      <c r="F6" s="4">
        <v>95</v>
      </c>
      <c r="G6" s="4">
        <v>71</v>
      </c>
      <c r="H6" s="4">
        <v>78</v>
      </c>
      <c r="I6" s="4">
        <v>88</v>
      </c>
      <c r="J6" s="4">
        <v>86</v>
      </c>
      <c r="K6" s="4">
        <v>84</v>
      </c>
      <c r="L6" s="4">
        <v>90</v>
      </c>
      <c r="M6" s="19">
        <f t="shared" si="0"/>
        <v>84.555555555555557</v>
      </c>
      <c r="N6" s="20">
        <v>48</v>
      </c>
      <c r="O6" s="21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>
        <v>1</v>
      </c>
      <c r="AI6" s="1">
        <f t="shared" si="1"/>
        <v>0</v>
      </c>
      <c r="AJ6" s="1">
        <f t="shared" si="2"/>
        <v>63.98888888888888</v>
      </c>
      <c r="AK6" s="4">
        <v>3</v>
      </c>
    </row>
    <row r="7" spans="1:40">
      <c r="A7" s="35" t="s">
        <v>221</v>
      </c>
      <c r="B7" s="36">
        <v>2016852036</v>
      </c>
      <c r="C7" s="37" t="s">
        <v>116</v>
      </c>
      <c r="D7" s="4">
        <v>83</v>
      </c>
      <c r="E7" s="4">
        <v>89</v>
      </c>
      <c r="F7" s="4">
        <v>97</v>
      </c>
      <c r="G7" s="4">
        <v>89</v>
      </c>
      <c r="H7" s="4">
        <v>87</v>
      </c>
      <c r="I7" s="4">
        <v>87</v>
      </c>
      <c r="J7" s="4">
        <v>95</v>
      </c>
      <c r="K7" s="4">
        <v>88</v>
      </c>
      <c r="L7" s="4">
        <v>76</v>
      </c>
      <c r="M7" s="19">
        <f t="shared" si="0"/>
        <v>87.888888888888886</v>
      </c>
      <c r="N7" s="20">
        <v>13</v>
      </c>
      <c r="O7" s="21">
        <v>1</v>
      </c>
      <c r="P7" s="4" t="s">
        <v>117</v>
      </c>
      <c r="Q7" s="4" t="s">
        <v>118</v>
      </c>
      <c r="R7" s="4" t="s">
        <v>32</v>
      </c>
      <c r="S7" s="4">
        <v>1.696</v>
      </c>
      <c r="T7" s="4" t="s">
        <v>119</v>
      </c>
      <c r="U7" s="4">
        <v>12</v>
      </c>
      <c r="V7" s="4">
        <v>2</v>
      </c>
      <c r="W7" s="4">
        <v>5.0880000000000001</v>
      </c>
      <c r="X7" s="4"/>
      <c r="Y7" s="4"/>
      <c r="Z7" s="4"/>
      <c r="AA7" s="4"/>
      <c r="AB7" s="4"/>
      <c r="AC7" s="4"/>
      <c r="AD7" s="4"/>
      <c r="AE7" s="4"/>
      <c r="AF7" s="4"/>
      <c r="AG7" s="4">
        <v>5.0880000000000001</v>
      </c>
      <c r="AH7" s="4">
        <v>1</v>
      </c>
      <c r="AI7" s="1">
        <f t="shared" si="1"/>
        <v>5.0880000000000001</v>
      </c>
      <c r="AJ7" s="1">
        <f t="shared" si="2"/>
        <v>63.839822222222217</v>
      </c>
      <c r="AK7" s="4">
        <v>4</v>
      </c>
      <c r="AM7" s="4"/>
      <c r="AN7" s="5"/>
    </row>
    <row r="8" spans="1:40" s="5" customFormat="1">
      <c r="A8" s="35" t="s">
        <v>221</v>
      </c>
      <c r="B8" s="36">
        <v>2015852035</v>
      </c>
      <c r="C8" s="37" t="s">
        <v>88</v>
      </c>
      <c r="D8" s="4">
        <v>73</v>
      </c>
      <c r="E8" s="4">
        <v>90</v>
      </c>
      <c r="F8" s="4">
        <v>96</v>
      </c>
      <c r="G8" s="4">
        <v>85</v>
      </c>
      <c r="H8" s="4">
        <v>81</v>
      </c>
      <c r="I8" s="4">
        <v>85</v>
      </c>
      <c r="J8" s="4">
        <v>94</v>
      </c>
      <c r="K8" s="4">
        <v>84</v>
      </c>
      <c r="L8" s="4">
        <v>88</v>
      </c>
      <c r="M8" s="19">
        <f t="shared" si="0"/>
        <v>86.222222222222229</v>
      </c>
      <c r="N8" s="20">
        <v>33</v>
      </c>
      <c r="O8" s="21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>
        <v>1</v>
      </c>
      <c r="AI8" s="1">
        <f t="shared" si="1"/>
        <v>0</v>
      </c>
      <c r="AJ8" s="1">
        <f t="shared" si="2"/>
        <v>63.655555555555551</v>
      </c>
      <c r="AK8" s="4">
        <v>5</v>
      </c>
      <c r="AL8" s="6"/>
      <c r="AM8" s="6"/>
      <c r="AN8" s="6"/>
    </row>
    <row r="9" spans="1:40">
      <c r="A9" s="35" t="s">
        <v>221</v>
      </c>
      <c r="B9" s="36">
        <v>2016852045</v>
      </c>
      <c r="C9" s="37" t="s">
        <v>100</v>
      </c>
      <c r="D9" s="4">
        <v>82</v>
      </c>
      <c r="E9" s="4">
        <v>78</v>
      </c>
      <c r="F9" s="4">
        <v>85</v>
      </c>
      <c r="G9" s="4">
        <v>82</v>
      </c>
      <c r="H9" s="4">
        <v>80</v>
      </c>
      <c r="I9" s="4">
        <v>79</v>
      </c>
      <c r="J9" s="4">
        <v>93</v>
      </c>
      <c r="K9" s="4">
        <v>92</v>
      </c>
      <c r="L9" s="4">
        <v>92</v>
      </c>
      <c r="M9" s="19">
        <f t="shared" si="0"/>
        <v>84.777777777777771</v>
      </c>
      <c r="N9" s="20">
        <v>23</v>
      </c>
      <c r="O9" s="21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>
        <v>1</v>
      </c>
      <c r="AI9" s="1">
        <f t="shared" si="1"/>
        <v>0</v>
      </c>
      <c r="AJ9" s="1">
        <f t="shared" si="2"/>
        <v>61.644444444444431</v>
      </c>
      <c r="AK9" s="4">
        <v>6</v>
      </c>
    </row>
    <row r="10" spans="1:40">
      <c r="A10" s="41" t="s">
        <v>221</v>
      </c>
      <c r="B10" s="57">
        <v>2016852037</v>
      </c>
      <c r="C10" s="32" t="s">
        <v>204</v>
      </c>
      <c r="D10" s="1">
        <v>76</v>
      </c>
      <c r="E10" s="1">
        <v>88</v>
      </c>
      <c r="F10" s="1">
        <v>86</v>
      </c>
      <c r="G10" s="1">
        <v>86</v>
      </c>
      <c r="H10" s="1">
        <v>80</v>
      </c>
      <c r="I10" s="1">
        <v>86</v>
      </c>
      <c r="J10" s="1">
        <v>92</v>
      </c>
      <c r="K10" s="1">
        <v>89</v>
      </c>
      <c r="L10" s="1">
        <v>85</v>
      </c>
      <c r="M10" s="19">
        <f t="shared" si="0"/>
        <v>85.333333333333329</v>
      </c>
      <c r="N10" s="20">
        <v>15</v>
      </c>
      <c r="O10" s="20">
        <v>1</v>
      </c>
      <c r="P10" s="58" t="s">
        <v>199</v>
      </c>
      <c r="Q10" s="1" t="s">
        <v>205</v>
      </c>
      <c r="R10" s="58" t="s">
        <v>201</v>
      </c>
      <c r="S10" s="1"/>
      <c r="T10" s="1"/>
      <c r="U10" s="1">
        <v>3</v>
      </c>
      <c r="V10" s="1">
        <v>1</v>
      </c>
      <c r="W10" s="1">
        <v>1.5</v>
      </c>
      <c r="X10" s="1"/>
      <c r="Y10" s="1"/>
      <c r="Z10" s="1"/>
      <c r="AA10" s="1"/>
      <c r="AB10" s="1"/>
      <c r="AC10" s="1"/>
      <c r="AD10" s="1"/>
      <c r="AE10" s="1"/>
      <c r="AF10" s="1"/>
      <c r="AG10" s="1">
        <v>1.5</v>
      </c>
      <c r="AH10" s="1">
        <v>1</v>
      </c>
      <c r="AI10" s="1">
        <f t="shared" si="1"/>
        <v>1.5</v>
      </c>
      <c r="AJ10" s="1">
        <f t="shared" si="2"/>
        <v>61.533333333333324</v>
      </c>
      <c r="AK10" s="4">
        <v>7</v>
      </c>
    </row>
    <row r="11" spans="1:40" s="34" customFormat="1">
      <c r="A11" s="11" t="s">
        <v>221</v>
      </c>
      <c r="B11" s="9">
        <v>2016852034</v>
      </c>
      <c r="C11" s="4" t="s">
        <v>72</v>
      </c>
      <c r="D11" s="4">
        <v>76</v>
      </c>
      <c r="E11" s="4">
        <v>74</v>
      </c>
      <c r="F11" s="4">
        <v>75</v>
      </c>
      <c r="G11" s="4">
        <v>70</v>
      </c>
      <c r="H11" s="4">
        <v>78</v>
      </c>
      <c r="I11" s="4">
        <v>80</v>
      </c>
      <c r="J11" s="4">
        <v>83</v>
      </c>
      <c r="K11" s="4">
        <v>85</v>
      </c>
      <c r="L11" s="4">
        <v>60</v>
      </c>
      <c r="M11" s="19">
        <f t="shared" si="0"/>
        <v>75.666666666666671</v>
      </c>
      <c r="N11" s="20">
        <v>37</v>
      </c>
      <c r="O11" s="21">
        <v>1</v>
      </c>
      <c r="P11" s="4"/>
      <c r="Q11" s="4" t="s">
        <v>73</v>
      </c>
      <c r="R11" s="4" t="s">
        <v>32</v>
      </c>
      <c r="S11" s="4">
        <v>2.4660000000000002</v>
      </c>
      <c r="T11" s="4" t="s">
        <v>74</v>
      </c>
      <c r="U11" s="4">
        <v>8</v>
      </c>
      <c r="V11" s="4">
        <v>1</v>
      </c>
      <c r="W11" s="4">
        <v>19.728000000000002</v>
      </c>
      <c r="X11" s="4">
        <v>2</v>
      </c>
      <c r="Y11" s="5"/>
      <c r="Z11" s="5"/>
      <c r="AA11" s="4" t="s">
        <v>211</v>
      </c>
      <c r="AB11" s="4">
        <v>1.9350000000000001</v>
      </c>
      <c r="AC11" s="4" t="s">
        <v>210</v>
      </c>
      <c r="AD11" s="4">
        <v>8</v>
      </c>
      <c r="AE11" s="4">
        <v>2</v>
      </c>
      <c r="AF11" s="12">
        <v>3.87</v>
      </c>
      <c r="AG11" s="4">
        <v>23.597999999999999</v>
      </c>
      <c r="AH11" s="4">
        <v>1</v>
      </c>
      <c r="AI11" s="1">
        <f t="shared" si="1"/>
        <v>23.597999999999999</v>
      </c>
      <c r="AJ11" s="1">
        <f t="shared" si="2"/>
        <v>61.386266666666671</v>
      </c>
      <c r="AK11" s="4">
        <v>8</v>
      </c>
      <c r="AL11" s="5"/>
      <c r="AM11" s="5"/>
      <c r="AN11" s="6"/>
    </row>
    <row r="12" spans="1:40">
      <c r="A12" s="11" t="s">
        <v>221</v>
      </c>
      <c r="B12" s="9">
        <v>2016857008</v>
      </c>
      <c r="C12" s="4" t="s">
        <v>114</v>
      </c>
      <c r="D12" s="4">
        <v>71</v>
      </c>
      <c r="E12" s="4">
        <v>60</v>
      </c>
      <c r="F12" s="4">
        <v>85</v>
      </c>
      <c r="G12" s="4">
        <v>91</v>
      </c>
      <c r="H12" s="4">
        <v>86</v>
      </c>
      <c r="I12" s="4">
        <v>88</v>
      </c>
      <c r="J12" s="4">
        <v>91</v>
      </c>
      <c r="K12" s="4">
        <v>92</v>
      </c>
      <c r="L12" s="4">
        <v>90</v>
      </c>
      <c r="M12" s="19">
        <f t="shared" si="0"/>
        <v>83.777777777777771</v>
      </c>
      <c r="N12" s="20">
        <v>14</v>
      </c>
      <c r="O12" s="21"/>
      <c r="P12" s="4"/>
      <c r="Q12" s="4"/>
      <c r="R12" s="4"/>
      <c r="S12" s="4" t="s">
        <v>99</v>
      </c>
      <c r="T12" s="4" t="s">
        <v>99</v>
      </c>
      <c r="U12" s="4" t="s">
        <v>99</v>
      </c>
      <c r="V12" s="4" t="s">
        <v>99</v>
      </c>
      <c r="W12" s="4" t="s">
        <v>99</v>
      </c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>
        <v>1</v>
      </c>
      <c r="AI12" s="1">
        <f t="shared" si="1"/>
        <v>0</v>
      </c>
      <c r="AJ12" s="1">
        <f t="shared" si="2"/>
        <v>60.044444444444437</v>
      </c>
      <c r="AK12" s="4">
        <v>9</v>
      </c>
    </row>
    <row r="13" spans="1:40">
      <c r="A13" s="11" t="s">
        <v>221</v>
      </c>
      <c r="B13" s="9">
        <v>2016852038</v>
      </c>
      <c r="C13" s="4" t="s">
        <v>85</v>
      </c>
      <c r="D13" s="4">
        <v>70</v>
      </c>
      <c r="E13" s="4">
        <v>86</v>
      </c>
      <c r="F13" s="4">
        <v>81</v>
      </c>
      <c r="G13" s="4">
        <v>75</v>
      </c>
      <c r="H13" s="4">
        <v>87</v>
      </c>
      <c r="I13" s="4">
        <v>85</v>
      </c>
      <c r="J13" s="4">
        <v>79</v>
      </c>
      <c r="K13" s="4">
        <v>92</v>
      </c>
      <c r="L13" s="4">
        <v>60</v>
      </c>
      <c r="M13" s="19">
        <f t="shared" si="0"/>
        <v>79.444444444444443</v>
      </c>
      <c r="N13" s="20">
        <v>36</v>
      </c>
      <c r="O13" s="21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>
        <v>1</v>
      </c>
      <c r="AI13" s="1">
        <f t="shared" si="1"/>
        <v>0</v>
      </c>
      <c r="AJ13" s="1">
        <f t="shared" si="2"/>
        <v>59.211111111111109</v>
      </c>
      <c r="AK13" s="4">
        <v>10</v>
      </c>
    </row>
    <row r="14" spans="1:40">
      <c r="A14" s="11" t="s">
        <v>221</v>
      </c>
      <c r="B14" s="9">
        <v>2016852047</v>
      </c>
      <c r="C14" s="4" t="s">
        <v>89</v>
      </c>
      <c r="D14" s="4">
        <v>85</v>
      </c>
      <c r="E14" s="4">
        <v>76</v>
      </c>
      <c r="F14" s="4">
        <v>82</v>
      </c>
      <c r="G14" s="4">
        <v>85</v>
      </c>
      <c r="H14" s="4">
        <v>76</v>
      </c>
      <c r="I14" s="4">
        <v>78</v>
      </c>
      <c r="J14" s="4">
        <v>81</v>
      </c>
      <c r="K14" s="4">
        <v>84</v>
      </c>
      <c r="L14" s="4">
        <v>64</v>
      </c>
      <c r="M14" s="19">
        <f t="shared" si="0"/>
        <v>79</v>
      </c>
      <c r="N14" s="20">
        <v>32</v>
      </c>
      <c r="O14" s="21">
        <v>1</v>
      </c>
      <c r="P14" s="4" t="s">
        <v>90</v>
      </c>
      <c r="Q14" s="4" t="s">
        <v>91</v>
      </c>
      <c r="R14" s="4" t="s">
        <v>81</v>
      </c>
      <c r="S14" s="4">
        <v>1</v>
      </c>
      <c r="T14" s="4" t="s">
        <v>92</v>
      </c>
      <c r="U14" s="4">
        <v>5</v>
      </c>
      <c r="V14" s="4">
        <v>1</v>
      </c>
      <c r="W14" s="4">
        <v>5</v>
      </c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>
        <v>1</v>
      </c>
      <c r="AI14" s="1">
        <f t="shared" si="1"/>
        <v>0</v>
      </c>
      <c r="AJ14" s="1">
        <f t="shared" si="2"/>
        <v>58.5</v>
      </c>
      <c r="AK14" s="4">
        <v>11</v>
      </c>
      <c r="AL14" s="1"/>
      <c r="AM14" s="1"/>
    </row>
    <row r="15" spans="1:40">
      <c r="A15" s="11" t="s">
        <v>221</v>
      </c>
      <c r="B15" s="9">
        <v>2016852046</v>
      </c>
      <c r="C15" s="4" t="s">
        <v>112</v>
      </c>
      <c r="D15" s="4">
        <v>85</v>
      </c>
      <c r="E15" s="4">
        <v>85</v>
      </c>
      <c r="F15" s="4">
        <v>85</v>
      </c>
      <c r="G15" s="4">
        <v>83</v>
      </c>
      <c r="H15" s="4">
        <v>74</v>
      </c>
      <c r="I15" s="4">
        <v>84</v>
      </c>
      <c r="J15" s="4">
        <v>78</v>
      </c>
      <c r="K15" s="4">
        <v>92</v>
      </c>
      <c r="L15" s="4">
        <v>64</v>
      </c>
      <c r="M15" s="19">
        <f t="shared" si="0"/>
        <v>81.111111111111114</v>
      </c>
      <c r="N15" s="20">
        <v>16</v>
      </c>
      <c r="O15" s="21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>
        <v>1</v>
      </c>
      <c r="AI15" s="1">
        <f t="shared" si="1"/>
        <v>0</v>
      </c>
      <c r="AJ15" s="1">
        <f t="shared" si="2"/>
        <v>58.37777777777778</v>
      </c>
      <c r="AK15" s="4">
        <v>12</v>
      </c>
      <c r="AL15" s="1"/>
      <c r="AM15" s="1"/>
    </row>
    <row r="16" spans="1:40">
      <c r="A16" s="11" t="s">
        <v>221</v>
      </c>
      <c r="B16" s="9">
        <v>2016852033</v>
      </c>
      <c r="C16" s="4" t="s">
        <v>104</v>
      </c>
      <c r="D16" s="4">
        <v>74</v>
      </c>
      <c r="E16" s="4">
        <v>76</v>
      </c>
      <c r="F16" s="4">
        <v>93</v>
      </c>
      <c r="G16" s="4">
        <v>80</v>
      </c>
      <c r="H16" s="4">
        <v>78</v>
      </c>
      <c r="I16" s="4">
        <v>85</v>
      </c>
      <c r="J16" s="4">
        <v>85</v>
      </c>
      <c r="K16" s="4">
        <v>87</v>
      </c>
      <c r="L16" s="4">
        <v>60</v>
      </c>
      <c r="M16" s="19">
        <f t="shared" si="0"/>
        <v>79.777777777777771</v>
      </c>
      <c r="N16" s="20">
        <v>19</v>
      </c>
      <c r="O16" s="21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>
        <v>1</v>
      </c>
      <c r="AI16" s="1">
        <f t="shared" si="1"/>
        <v>0</v>
      </c>
      <c r="AJ16" s="1">
        <f t="shared" si="2"/>
        <v>57.744444444444433</v>
      </c>
      <c r="AK16" s="4">
        <v>13</v>
      </c>
      <c r="AL16" s="1"/>
      <c r="AM16" s="1"/>
    </row>
    <row r="17" spans="1:39">
      <c r="A17" s="11" t="s">
        <v>242</v>
      </c>
      <c r="B17" s="9"/>
      <c r="C17" s="4"/>
      <c r="D17" s="4"/>
      <c r="E17" s="4"/>
      <c r="F17" s="4"/>
      <c r="G17" s="4"/>
      <c r="H17" s="4"/>
      <c r="I17" s="4"/>
      <c r="J17" s="4"/>
      <c r="K17" s="4"/>
      <c r="L17" s="4"/>
      <c r="M17" s="19"/>
      <c r="N17" s="20"/>
      <c r="O17" s="21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1"/>
      <c r="AJ17" s="1"/>
      <c r="AK17" s="4"/>
      <c r="AL17" s="1"/>
      <c r="AM17" s="1"/>
    </row>
    <row r="18" spans="1:39">
      <c r="A18" s="35" t="s">
        <v>220</v>
      </c>
      <c r="B18" s="36">
        <v>2016857001</v>
      </c>
      <c r="C18" s="37" t="s">
        <v>57</v>
      </c>
      <c r="D18" s="4">
        <v>81</v>
      </c>
      <c r="E18" s="4">
        <v>84</v>
      </c>
      <c r="F18" s="4">
        <v>96</v>
      </c>
      <c r="G18" s="4">
        <v>87</v>
      </c>
      <c r="H18" s="4">
        <v>95</v>
      </c>
      <c r="I18" s="4">
        <v>88</v>
      </c>
      <c r="J18" s="4">
        <v>94</v>
      </c>
      <c r="K18" s="4">
        <v>90</v>
      </c>
      <c r="L18" s="4">
        <v>91</v>
      </c>
      <c r="M18" s="19">
        <f t="shared" ref="M18:M27" si="3">AVERAGE(D18:L18)</f>
        <v>89.555555555555557</v>
      </c>
      <c r="N18" s="20">
        <v>56</v>
      </c>
      <c r="O18" s="21">
        <v>1</v>
      </c>
      <c r="P18" s="4" t="s">
        <v>58</v>
      </c>
      <c r="Q18" s="4" t="s">
        <v>59</v>
      </c>
      <c r="R18" s="4" t="s">
        <v>32</v>
      </c>
      <c r="S18" s="4">
        <v>2.9359999999999999</v>
      </c>
      <c r="T18" s="4" t="s">
        <v>60</v>
      </c>
      <c r="U18" s="4">
        <v>12</v>
      </c>
      <c r="V18" s="4">
        <v>2</v>
      </c>
      <c r="W18" s="4" t="s">
        <v>61</v>
      </c>
      <c r="X18" s="4">
        <v>2</v>
      </c>
      <c r="Y18" s="4" t="s">
        <v>62</v>
      </c>
      <c r="Z18" s="4" t="s">
        <v>63</v>
      </c>
      <c r="AA18" s="4" t="s">
        <v>32</v>
      </c>
      <c r="AB18" s="4">
        <v>1.133</v>
      </c>
      <c r="AC18" s="4" t="s">
        <v>64</v>
      </c>
      <c r="AD18" s="4">
        <v>8</v>
      </c>
      <c r="AE18" s="4">
        <v>2</v>
      </c>
      <c r="AF18" s="4">
        <v>2.266</v>
      </c>
      <c r="AG18" s="4">
        <v>5.2023000000000001</v>
      </c>
      <c r="AH18" s="4">
        <v>1</v>
      </c>
      <c r="AI18" s="1">
        <f>AG18</f>
        <v>5.2023000000000001</v>
      </c>
      <c r="AJ18" s="1">
        <f t="shared" ref="AJ18:AJ27" si="4">M18*0.7+N18*0.1+AI18*0.2</f>
        <v>69.329348888888873</v>
      </c>
      <c r="AK18" s="4">
        <v>1</v>
      </c>
    </row>
    <row r="19" spans="1:39">
      <c r="A19" s="38" t="s">
        <v>261</v>
      </c>
      <c r="B19" s="39">
        <v>2016852006</v>
      </c>
      <c r="C19" s="40" t="s">
        <v>252</v>
      </c>
      <c r="D19" s="29">
        <v>74</v>
      </c>
      <c r="E19" s="29">
        <v>89</v>
      </c>
      <c r="F19" s="29">
        <v>95</v>
      </c>
      <c r="G19" s="29">
        <v>92</v>
      </c>
      <c r="H19" s="29">
        <v>72</v>
      </c>
      <c r="I19" s="29">
        <v>78</v>
      </c>
      <c r="J19" s="29">
        <v>87</v>
      </c>
      <c r="K19" s="29">
        <v>90</v>
      </c>
      <c r="L19" s="29">
        <v>79</v>
      </c>
      <c r="M19" s="19">
        <f t="shared" si="3"/>
        <v>84</v>
      </c>
      <c r="N19" s="30">
        <v>57</v>
      </c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>
        <v>1</v>
      </c>
      <c r="AI19" s="30"/>
      <c r="AJ19" s="1">
        <f t="shared" si="4"/>
        <v>64.5</v>
      </c>
      <c r="AK19" s="29">
        <v>2</v>
      </c>
      <c r="AL19" s="31"/>
      <c r="AM19" s="31"/>
    </row>
    <row r="20" spans="1:39">
      <c r="A20" s="38" t="s">
        <v>261</v>
      </c>
      <c r="B20" s="39">
        <v>2016852007</v>
      </c>
      <c r="C20" s="40" t="s">
        <v>253</v>
      </c>
      <c r="D20" s="29">
        <v>78</v>
      </c>
      <c r="E20" s="29">
        <v>86</v>
      </c>
      <c r="F20" s="29">
        <v>90</v>
      </c>
      <c r="G20" s="29">
        <v>94</v>
      </c>
      <c r="H20" s="29">
        <v>90</v>
      </c>
      <c r="I20" s="29">
        <v>80</v>
      </c>
      <c r="J20" s="29">
        <v>96</v>
      </c>
      <c r="K20" s="29">
        <v>90</v>
      </c>
      <c r="L20" s="29">
        <v>85</v>
      </c>
      <c r="M20" s="19">
        <f t="shared" si="3"/>
        <v>87.666666666666671</v>
      </c>
      <c r="N20" s="30">
        <v>14</v>
      </c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>
        <v>1</v>
      </c>
      <c r="AI20" s="30"/>
      <c r="AJ20" s="1">
        <f t="shared" si="4"/>
        <v>62.766666666666666</v>
      </c>
      <c r="AK20" s="4">
        <v>3</v>
      </c>
      <c r="AL20" s="31"/>
      <c r="AM20" s="31"/>
    </row>
    <row r="21" spans="1:39">
      <c r="A21" s="35" t="s">
        <v>220</v>
      </c>
      <c r="B21" s="36">
        <v>2016852011</v>
      </c>
      <c r="C21" s="37" t="s">
        <v>70</v>
      </c>
      <c r="D21" s="4">
        <v>81</v>
      </c>
      <c r="E21" s="4">
        <v>76</v>
      </c>
      <c r="F21" s="4">
        <v>92</v>
      </c>
      <c r="G21" s="4">
        <v>87</v>
      </c>
      <c r="H21" s="4">
        <v>71</v>
      </c>
      <c r="I21" s="4">
        <v>86</v>
      </c>
      <c r="J21" s="4">
        <v>91</v>
      </c>
      <c r="K21" s="4">
        <v>85</v>
      </c>
      <c r="L21" s="4">
        <v>86</v>
      </c>
      <c r="M21" s="19">
        <f t="shared" si="3"/>
        <v>83.888888888888886</v>
      </c>
      <c r="N21" s="20">
        <v>40</v>
      </c>
      <c r="O21" s="21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>
        <v>1</v>
      </c>
      <c r="AI21" s="1">
        <f t="shared" ref="AI21:AI27" si="5">AG21</f>
        <v>0</v>
      </c>
      <c r="AJ21" s="1">
        <f t="shared" si="4"/>
        <v>62.722222222222214</v>
      </c>
      <c r="AK21" s="29">
        <v>4</v>
      </c>
    </row>
    <row r="22" spans="1:39">
      <c r="A22" s="35" t="s">
        <v>220</v>
      </c>
      <c r="B22" s="36">
        <v>2016852004</v>
      </c>
      <c r="C22" s="37" t="s">
        <v>83</v>
      </c>
      <c r="D22" s="4">
        <v>83</v>
      </c>
      <c r="E22" s="4">
        <v>88</v>
      </c>
      <c r="F22" s="4">
        <v>82</v>
      </c>
      <c r="G22" s="4">
        <v>77</v>
      </c>
      <c r="H22" s="4">
        <v>82</v>
      </c>
      <c r="I22" s="4">
        <v>84</v>
      </c>
      <c r="J22" s="4">
        <v>92</v>
      </c>
      <c r="K22" s="4">
        <v>88</v>
      </c>
      <c r="L22" s="4">
        <v>77</v>
      </c>
      <c r="M22" s="19">
        <f t="shared" si="3"/>
        <v>83.666666666666671</v>
      </c>
      <c r="N22" s="20">
        <v>36</v>
      </c>
      <c r="O22" s="21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>
        <v>1</v>
      </c>
      <c r="AI22" s="1">
        <f t="shared" si="5"/>
        <v>0</v>
      </c>
      <c r="AJ22" s="1">
        <f t="shared" si="4"/>
        <v>62.166666666666664</v>
      </c>
      <c r="AK22" s="4">
        <v>5</v>
      </c>
    </row>
    <row r="23" spans="1:39">
      <c r="A23" s="35" t="s">
        <v>220</v>
      </c>
      <c r="B23" s="36">
        <v>2016852012</v>
      </c>
      <c r="C23" s="37" t="s">
        <v>66</v>
      </c>
      <c r="D23" s="4">
        <v>78</v>
      </c>
      <c r="E23" s="4">
        <v>86</v>
      </c>
      <c r="F23" s="4">
        <v>80</v>
      </c>
      <c r="G23" s="4">
        <v>79</v>
      </c>
      <c r="H23" s="4">
        <v>70</v>
      </c>
      <c r="I23" s="4">
        <v>74</v>
      </c>
      <c r="J23" s="4">
        <v>83</v>
      </c>
      <c r="K23" s="4">
        <v>87</v>
      </c>
      <c r="L23" s="4">
        <v>96</v>
      </c>
      <c r="M23" s="19">
        <f t="shared" si="3"/>
        <v>81.444444444444443</v>
      </c>
      <c r="N23" s="20">
        <v>51</v>
      </c>
      <c r="O23" s="21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>
        <v>1</v>
      </c>
      <c r="AI23" s="1">
        <f t="shared" si="5"/>
        <v>0</v>
      </c>
      <c r="AJ23" s="1">
        <f t="shared" si="4"/>
        <v>62.111111111111107</v>
      </c>
      <c r="AK23" s="29">
        <v>6</v>
      </c>
    </row>
    <row r="24" spans="1:39">
      <c r="A24" s="11" t="s">
        <v>220</v>
      </c>
      <c r="B24" s="9">
        <v>2016852013</v>
      </c>
      <c r="C24" s="4" t="s">
        <v>97</v>
      </c>
      <c r="D24" s="4">
        <v>82</v>
      </c>
      <c r="E24" s="4">
        <v>88</v>
      </c>
      <c r="F24" s="4">
        <v>75</v>
      </c>
      <c r="G24" s="4">
        <v>89</v>
      </c>
      <c r="H24" s="4">
        <v>84</v>
      </c>
      <c r="I24" s="4">
        <v>81</v>
      </c>
      <c r="J24" s="4">
        <v>86</v>
      </c>
      <c r="K24" s="4">
        <v>86</v>
      </c>
      <c r="L24" s="4">
        <v>70</v>
      </c>
      <c r="M24" s="19">
        <f t="shared" si="3"/>
        <v>82.333333333333329</v>
      </c>
      <c r="N24" s="20">
        <v>28</v>
      </c>
      <c r="O24" s="21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>
        <v>1</v>
      </c>
      <c r="AI24" s="1">
        <f t="shared" si="5"/>
        <v>0</v>
      </c>
      <c r="AJ24" s="1">
        <f t="shared" si="4"/>
        <v>60.433333333333323</v>
      </c>
      <c r="AK24" s="4">
        <v>7</v>
      </c>
    </row>
    <row r="25" spans="1:39">
      <c r="A25" s="11" t="s">
        <v>220</v>
      </c>
      <c r="B25" s="9">
        <v>2016852010</v>
      </c>
      <c r="C25" s="4" t="s">
        <v>113</v>
      </c>
      <c r="D25" s="4">
        <v>77</v>
      </c>
      <c r="E25" s="4">
        <v>90</v>
      </c>
      <c r="F25" s="4">
        <v>90</v>
      </c>
      <c r="G25" s="4">
        <v>89</v>
      </c>
      <c r="H25" s="4">
        <v>86</v>
      </c>
      <c r="I25" s="4">
        <v>88</v>
      </c>
      <c r="J25" s="4">
        <v>80</v>
      </c>
      <c r="K25" s="4">
        <v>88</v>
      </c>
      <c r="L25" s="4">
        <v>68</v>
      </c>
      <c r="M25" s="19">
        <f t="shared" si="3"/>
        <v>84</v>
      </c>
      <c r="N25" s="20">
        <v>15</v>
      </c>
      <c r="O25" s="21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>
        <v>1</v>
      </c>
      <c r="AI25" s="1">
        <f t="shared" si="5"/>
        <v>0</v>
      </c>
      <c r="AJ25" s="1">
        <f t="shared" si="4"/>
        <v>60.3</v>
      </c>
      <c r="AK25" s="29">
        <v>8</v>
      </c>
    </row>
    <row r="26" spans="1:39" s="31" customFormat="1">
      <c r="A26" s="11" t="s">
        <v>220</v>
      </c>
      <c r="B26" s="9">
        <v>2016852009</v>
      </c>
      <c r="C26" s="4" t="s">
        <v>121</v>
      </c>
      <c r="D26" s="4">
        <v>77</v>
      </c>
      <c r="E26" s="4">
        <v>88</v>
      </c>
      <c r="F26" s="4">
        <v>82</v>
      </c>
      <c r="G26" s="4">
        <v>83</v>
      </c>
      <c r="H26" s="4">
        <v>78</v>
      </c>
      <c r="I26" s="4">
        <v>93</v>
      </c>
      <c r="J26" s="4">
        <v>86</v>
      </c>
      <c r="K26" s="4">
        <v>86</v>
      </c>
      <c r="L26" s="4">
        <v>87</v>
      </c>
      <c r="M26" s="19">
        <f t="shared" si="3"/>
        <v>84.444444444444443</v>
      </c>
      <c r="N26" s="20">
        <v>10</v>
      </c>
      <c r="O26" s="21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>
        <v>1</v>
      </c>
      <c r="AI26" s="1">
        <f t="shared" si="5"/>
        <v>0</v>
      </c>
      <c r="AJ26" s="1">
        <f t="shared" si="4"/>
        <v>60.111111111111107</v>
      </c>
      <c r="AK26" s="4">
        <v>9</v>
      </c>
      <c r="AL26" s="6"/>
      <c r="AM26" s="6"/>
    </row>
    <row r="27" spans="1:39" s="31" customFormat="1">
      <c r="A27" s="11" t="s">
        <v>220</v>
      </c>
      <c r="B27" s="9">
        <v>2016852014</v>
      </c>
      <c r="C27" s="4" t="s">
        <v>115</v>
      </c>
      <c r="D27" s="4">
        <v>83</v>
      </c>
      <c r="E27" s="4">
        <v>78</v>
      </c>
      <c r="F27" s="4">
        <v>93</v>
      </c>
      <c r="G27" s="4">
        <v>74</v>
      </c>
      <c r="H27" s="4">
        <v>80</v>
      </c>
      <c r="I27" s="4">
        <v>80</v>
      </c>
      <c r="J27" s="4">
        <v>92</v>
      </c>
      <c r="K27" s="4">
        <v>89</v>
      </c>
      <c r="L27" s="4">
        <v>82</v>
      </c>
      <c r="M27" s="19">
        <f t="shared" si="3"/>
        <v>83.444444444444443</v>
      </c>
      <c r="N27" s="20">
        <v>14</v>
      </c>
      <c r="O27" s="21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>
        <v>1</v>
      </c>
      <c r="AI27" s="1">
        <f t="shared" si="5"/>
        <v>0</v>
      </c>
      <c r="AJ27" s="1">
        <f t="shared" si="4"/>
        <v>59.811111111111103</v>
      </c>
      <c r="AK27" s="29">
        <v>10</v>
      </c>
      <c r="AL27" s="6"/>
      <c r="AM27" s="6"/>
    </row>
    <row r="28" spans="1:39">
      <c r="A28" s="11" t="s">
        <v>239</v>
      </c>
      <c r="B28" s="9"/>
      <c r="C28" s="4"/>
      <c r="D28" s="4"/>
      <c r="E28" s="4"/>
      <c r="F28" s="4"/>
      <c r="G28" s="4"/>
      <c r="H28" s="4"/>
      <c r="I28" s="4"/>
      <c r="J28" s="4"/>
      <c r="K28" s="4"/>
      <c r="L28" s="4"/>
      <c r="M28" s="19"/>
      <c r="N28" s="20"/>
      <c r="O28" s="21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"/>
      <c r="AJ28" s="1"/>
      <c r="AK28" s="4"/>
    </row>
    <row r="29" spans="1:39">
      <c r="A29" s="35" t="s">
        <v>222</v>
      </c>
      <c r="B29" s="36">
        <v>2016857006</v>
      </c>
      <c r="C29" s="37" t="s">
        <v>86</v>
      </c>
      <c r="D29" s="4">
        <v>78</v>
      </c>
      <c r="E29" s="4">
        <v>84</v>
      </c>
      <c r="F29" s="4">
        <v>97</v>
      </c>
      <c r="G29" s="4">
        <v>89</v>
      </c>
      <c r="H29" s="4">
        <v>86</v>
      </c>
      <c r="I29" s="4">
        <v>87</v>
      </c>
      <c r="J29" s="4">
        <v>91</v>
      </c>
      <c r="K29" s="4">
        <v>88</v>
      </c>
      <c r="L29" s="4">
        <v>97</v>
      </c>
      <c r="M29" s="19">
        <f t="shared" ref="M29:M34" si="6">AVERAGE(D29:L29)</f>
        <v>88.555555555555557</v>
      </c>
      <c r="N29" s="20">
        <v>35</v>
      </c>
      <c r="O29" s="21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>
        <v>1</v>
      </c>
      <c r="AI29" s="1">
        <f t="shared" ref="AI29:AI34" si="7">AG29</f>
        <v>0</v>
      </c>
      <c r="AJ29" s="1">
        <f t="shared" ref="AJ29:AJ34" si="8">M29*0.7+N29*0.1+AI29*0.2</f>
        <v>65.48888888888888</v>
      </c>
      <c r="AK29" s="4">
        <v>1</v>
      </c>
    </row>
    <row r="30" spans="1:39">
      <c r="A30" s="35" t="s">
        <v>222</v>
      </c>
      <c r="B30" s="36">
        <v>2016852029</v>
      </c>
      <c r="C30" s="37" t="s">
        <v>69</v>
      </c>
      <c r="D30" s="4">
        <v>85</v>
      </c>
      <c r="E30" s="4">
        <v>87</v>
      </c>
      <c r="F30" s="4">
        <v>86</v>
      </c>
      <c r="G30" s="4">
        <v>82</v>
      </c>
      <c r="H30" s="4">
        <v>84</v>
      </c>
      <c r="I30" s="4">
        <v>94</v>
      </c>
      <c r="J30" s="4">
        <v>92</v>
      </c>
      <c r="K30" s="4">
        <v>86</v>
      </c>
      <c r="L30" s="4">
        <v>84</v>
      </c>
      <c r="M30" s="19">
        <f t="shared" si="6"/>
        <v>86.666666666666671</v>
      </c>
      <c r="N30" s="20">
        <v>44</v>
      </c>
      <c r="O30" s="21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>
        <v>1</v>
      </c>
      <c r="AI30" s="1">
        <f t="shared" si="7"/>
        <v>0</v>
      </c>
      <c r="AJ30" s="1">
        <f t="shared" si="8"/>
        <v>65.066666666666663</v>
      </c>
      <c r="AK30" s="4">
        <v>2</v>
      </c>
    </row>
    <row r="31" spans="1:39">
      <c r="A31" s="35" t="s">
        <v>222</v>
      </c>
      <c r="B31" s="36">
        <v>2016852032</v>
      </c>
      <c r="C31" s="37" t="s">
        <v>87</v>
      </c>
      <c r="D31" s="4">
        <v>68</v>
      </c>
      <c r="E31" s="4">
        <v>92</v>
      </c>
      <c r="F31" s="4">
        <v>91</v>
      </c>
      <c r="G31" s="4">
        <v>74</v>
      </c>
      <c r="H31" s="4">
        <v>83</v>
      </c>
      <c r="I31" s="4">
        <v>80</v>
      </c>
      <c r="J31" s="4">
        <v>82</v>
      </c>
      <c r="K31" s="4">
        <v>85</v>
      </c>
      <c r="L31" s="4">
        <v>81</v>
      </c>
      <c r="M31" s="19">
        <f t="shared" si="6"/>
        <v>81.777777777777771</v>
      </c>
      <c r="N31" s="20">
        <v>28</v>
      </c>
      <c r="O31" s="21">
        <v>1</v>
      </c>
      <c r="P31" s="4" t="s">
        <v>94</v>
      </c>
      <c r="Q31" s="4" t="s">
        <v>95</v>
      </c>
      <c r="R31" s="4" t="s">
        <v>32</v>
      </c>
      <c r="S31" s="4">
        <v>2.0089999999999999</v>
      </c>
      <c r="T31" s="4" t="s">
        <v>96</v>
      </c>
      <c r="U31" s="4">
        <v>8</v>
      </c>
      <c r="V31" s="4">
        <v>1</v>
      </c>
      <c r="W31" s="4">
        <f>U31*S31/1</f>
        <v>16.071999999999999</v>
      </c>
      <c r="X31" s="4">
        <v>2</v>
      </c>
      <c r="Y31" s="4" t="s">
        <v>217</v>
      </c>
      <c r="Z31" s="4" t="s">
        <v>218</v>
      </c>
      <c r="AA31" s="4" t="s">
        <v>216</v>
      </c>
      <c r="AB31" s="4">
        <v>2.9</v>
      </c>
      <c r="AC31" s="4" t="s">
        <v>219</v>
      </c>
      <c r="AD31" s="4">
        <v>12</v>
      </c>
      <c r="AE31" s="4">
        <v>2</v>
      </c>
      <c r="AF31" s="4">
        <f>AD31*AB31/4</f>
        <v>8.6999999999999993</v>
      </c>
      <c r="AG31" s="4">
        <f>AF31+W31</f>
        <v>24.771999999999998</v>
      </c>
      <c r="AH31" s="4">
        <v>1</v>
      </c>
      <c r="AI31" s="1">
        <f t="shared" si="7"/>
        <v>24.771999999999998</v>
      </c>
      <c r="AJ31" s="1">
        <f t="shared" si="8"/>
        <v>64.99884444444443</v>
      </c>
      <c r="AK31" s="4">
        <v>5</v>
      </c>
    </row>
    <row r="32" spans="1:39">
      <c r="A32" s="41" t="s">
        <v>222</v>
      </c>
      <c r="B32" s="42">
        <v>2016852030</v>
      </c>
      <c r="C32" s="32" t="s">
        <v>71</v>
      </c>
      <c r="D32" s="4">
        <v>78</v>
      </c>
      <c r="E32" s="4">
        <v>90</v>
      </c>
      <c r="F32" s="4">
        <v>83</v>
      </c>
      <c r="G32" s="4">
        <v>89</v>
      </c>
      <c r="H32" s="4">
        <v>87</v>
      </c>
      <c r="I32" s="4">
        <v>86</v>
      </c>
      <c r="J32" s="4">
        <v>95</v>
      </c>
      <c r="K32" s="4">
        <v>90</v>
      </c>
      <c r="L32" s="4">
        <v>87</v>
      </c>
      <c r="M32" s="19">
        <f t="shared" si="6"/>
        <v>87.222222222222229</v>
      </c>
      <c r="N32" s="20">
        <v>38</v>
      </c>
      <c r="O32" s="21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>
        <v>1</v>
      </c>
      <c r="AI32" s="1">
        <f t="shared" si="7"/>
        <v>0</v>
      </c>
      <c r="AJ32" s="1">
        <f t="shared" si="8"/>
        <v>64.855555555555554</v>
      </c>
      <c r="AK32" s="4">
        <v>3</v>
      </c>
    </row>
    <row r="33" spans="1:40">
      <c r="A33" s="11" t="s">
        <v>222</v>
      </c>
      <c r="B33" s="9">
        <v>2016857005</v>
      </c>
      <c r="C33" s="4" t="s">
        <v>109</v>
      </c>
      <c r="D33" s="4">
        <v>77</v>
      </c>
      <c r="E33" s="4">
        <v>86</v>
      </c>
      <c r="F33" s="4">
        <v>97</v>
      </c>
      <c r="G33" s="4">
        <v>91</v>
      </c>
      <c r="H33" s="4">
        <v>88</v>
      </c>
      <c r="I33" s="4">
        <v>93</v>
      </c>
      <c r="J33" s="4">
        <v>93</v>
      </c>
      <c r="K33" s="4">
        <v>86</v>
      </c>
      <c r="L33" s="4">
        <v>87</v>
      </c>
      <c r="M33" s="19">
        <f t="shared" si="6"/>
        <v>88.666666666666671</v>
      </c>
      <c r="N33" s="20">
        <v>18</v>
      </c>
      <c r="O33" s="21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>
        <v>1</v>
      </c>
      <c r="AI33" s="1">
        <f t="shared" si="7"/>
        <v>0</v>
      </c>
      <c r="AJ33" s="1">
        <f t="shared" si="8"/>
        <v>63.86666666666666</v>
      </c>
      <c r="AK33" s="4">
        <v>4</v>
      </c>
    </row>
    <row r="34" spans="1:40">
      <c r="A34" s="11" t="s">
        <v>222</v>
      </c>
      <c r="B34" s="9">
        <v>2016852028</v>
      </c>
      <c r="C34" s="4" t="s">
        <v>103</v>
      </c>
      <c r="D34" s="4">
        <v>78</v>
      </c>
      <c r="E34" s="4">
        <v>92</v>
      </c>
      <c r="F34" s="4">
        <v>84</v>
      </c>
      <c r="G34" s="4">
        <v>85</v>
      </c>
      <c r="H34" s="4">
        <v>84</v>
      </c>
      <c r="I34" s="4">
        <v>92</v>
      </c>
      <c r="J34" s="4">
        <v>94</v>
      </c>
      <c r="K34" s="4">
        <v>88</v>
      </c>
      <c r="L34" s="4">
        <v>79</v>
      </c>
      <c r="M34" s="19">
        <f t="shared" si="6"/>
        <v>86.222222222222229</v>
      </c>
      <c r="N34" s="20">
        <v>21</v>
      </c>
      <c r="O34" s="21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>
        <v>1</v>
      </c>
      <c r="AI34" s="1">
        <f t="shared" si="7"/>
        <v>0</v>
      </c>
      <c r="AJ34" s="1">
        <f t="shared" si="8"/>
        <v>62.455555555555556</v>
      </c>
      <c r="AK34" s="4">
        <v>6</v>
      </c>
    </row>
    <row r="36" spans="1:40">
      <c r="A36" s="11" t="s">
        <v>241</v>
      </c>
      <c r="B36" s="9"/>
      <c r="C36" s="4"/>
      <c r="D36" s="4"/>
      <c r="E36" s="4"/>
      <c r="F36" s="4"/>
      <c r="G36" s="4"/>
      <c r="H36" s="4"/>
      <c r="I36" s="4"/>
      <c r="J36" s="4"/>
      <c r="K36" s="4"/>
      <c r="L36" s="4"/>
      <c r="M36" s="19"/>
      <c r="N36" s="20"/>
      <c r="O36" s="21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"/>
      <c r="AJ36" s="1"/>
      <c r="AK36" s="4"/>
    </row>
    <row r="37" spans="1:40" s="31" customFormat="1">
      <c r="A37" s="35" t="s">
        <v>223</v>
      </c>
      <c r="B37" s="36">
        <v>2016852019</v>
      </c>
      <c r="C37" s="37" t="s">
        <v>84</v>
      </c>
      <c r="D37" s="4">
        <v>81</v>
      </c>
      <c r="E37" s="4">
        <v>89</v>
      </c>
      <c r="F37" s="4">
        <v>98</v>
      </c>
      <c r="G37" s="4">
        <v>90</v>
      </c>
      <c r="H37" s="4">
        <v>94</v>
      </c>
      <c r="I37" s="4">
        <v>83</v>
      </c>
      <c r="J37" s="4">
        <v>90</v>
      </c>
      <c r="K37" s="4">
        <v>84</v>
      </c>
      <c r="L37" s="4">
        <v>94</v>
      </c>
      <c r="M37" s="19">
        <f t="shared" ref="M37:M48" si="9">AVERAGE(D37:L37)</f>
        <v>89.222222222222229</v>
      </c>
      <c r="N37" s="20">
        <v>36</v>
      </c>
      <c r="O37" s="21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>
        <v>1</v>
      </c>
      <c r="AI37" s="1">
        <f>AG37</f>
        <v>0</v>
      </c>
      <c r="AJ37" s="1">
        <f t="shared" ref="AJ37:AJ48" si="10">M37*0.7+N37*0.1+AI37*0.2</f>
        <v>66.055555555555557</v>
      </c>
      <c r="AK37" s="4">
        <v>1</v>
      </c>
      <c r="AL37" s="6"/>
      <c r="AM37" s="6"/>
      <c r="AN37" s="6"/>
    </row>
    <row r="38" spans="1:40">
      <c r="A38" s="35" t="s">
        <v>223</v>
      </c>
      <c r="B38" s="36">
        <v>2016852015</v>
      </c>
      <c r="C38" s="37" t="s">
        <v>75</v>
      </c>
      <c r="D38" s="4">
        <v>81</v>
      </c>
      <c r="E38" s="4">
        <v>88</v>
      </c>
      <c r="F38" s="4">
        <v>90</v>
      </c>
      <c r="G38" s="4">
        <v>89</v>
      </c>
      <c r="H38" s="4">
        <v>95</v>
      </c>
      <c r="I38" s="4">
        <v>84</v>
      </c>
      <c r="J38" s="4">
        <v>83</v>
      </c>
      <c r="K38" s="4">
        <v>89</v>
      </c>
      <c r="L38" s="4">
        <v>92</v>
      </c>
      <c r="M38" s="19">
        <f t="shared" si="9"/>
        <v>87.888888888888886</v>
      </c>
      <c r="N38" s="20">
        <v>36</v>
      </c>
      <c r="O38" s="21">
        <v>1</v>
      </c>
      <c r="P38" s="4" t="s">
        <v>76</v>
      </c>
      <c r="Q38" s="4" t="s">
        <v>77</v>
      </c>
      <c r="R38" s="4" t="s">
        <v>32</v>
      </c>
      <c r="S38" s="4">
        <v>1.431</v>
      </c>
      <c r="T38" s="4" t="s">
        <v>78</v>
      </c>
      <c r="U38" s="4">
        <v>8</v>
      </c>
      <c r="V38" s="4">
        <v>2</v>
      </c>
      <c r="W38" s="4">
        <v>2.8620000000000001</v>
      </c>
      <c r="X38" s="4">
        <v>2</v>
      </c>
      <c r="Y38" s="4" t="s">
        <v>79</v>
      </c>
      <c r="Z38" s="4" t="s">
        <v>80</v>
      </c>
      <c r="AA38" s="4" t="s">
        <v>81</v>
      </c>
      <c r="AB38" s="4">
        <v>1</v>
      </c>
      <c r="AC38" s="4" t="s">
        <v>82</v>
      </c>
      <c r="AD38" s="4">
        <v>5</v>
      </c>
      <c r="AE38" s="4">
        <v>2</v>
      </c>
      <c r="AF38" s="4">
        <v>1.25</v>
      </c>
      <c r="AG38" s="4">
        <v>4.1120000000000001</v>
      </c>
      <c r="AH38" s="4">
        <v>1</v>
      </c>
      <c r="AI38" s="1">
        <f>AG38</f>
        <v>4.1120000000000001</v>
      </c>
      <c r="AJ38" s="1">
        <f t="shared" si="10"/>
        <v>65.944622222222222</v>
      </c>
      <c r="AK38" s="4">
        <v>2</v>
      </c>
    </row>
    <row r="39" spans="1:40">
      <c r="A39" s="38" t="s">
        <v>262</v>
      </c>
      <c r="B39" s="39">
        <v>2016857004</v>
      </c>
      <c r="C39" s="40" t="s">
        <v>87</v>
      </c>
      <c r="D39" s="29">
        <v>78</v>
      </c>
      <c r="E39" s="29">
        <v>88</v>
      </c>
      <c r="F39" s="29">
        <v>94</v>
      </c>
      <c r="G39" s="29">
        <v>93</v>
      </c>
      <c r="H39" s="29">
        <v>93</v>
      </c>
      <c r="I39" s="29">
        <v>88</v>
      </c>
      <c r="J39" s="29">
        <v>86</v>
      </c>
      <c r="K39" s="29">
        <v>86</v>
      </c>
      <c r="L39" s="29">
        <v>94</v>
      </c>
      <c r="M39" s="19">
        <f t="shared" si="9"/>
        <v>88.888888888888886</v>
      </c>
      <c r="N39" s="30">
        <v>35</v>
      </c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>
        <v>1</v>
      </c>
      <c r="AI39" s="30">
        <v>0</v>
      </c>
      <c r="AJ39" s="1">
        <f t="shared" si="10"/>
        <v>65.722222222222214</v>
      </c>
      <c r="AK39" s="4">
        <v>3</v>
      </c>
      <c r="AL39" s="31"/>
      <c r="AM39" s="31"/>
      <c r="AN39" s="31"/>
    </row>
    <row r="40" spans="1:40" s="5" customFormat="1">
      <c r="A40" s="35" t="s">
        <v>223</v>
      </c>
      <c r="B40" s="36">
        <v>2016852023</v>
      </c>
      <c r="C40" s="37" t="s">
        <v>110</v>
      </c>
      <c r="D40" s="4">
        <v>82</v>
      </c>
      <c r="E40" s="4">
        <v>88</v>
      </c>
      <c r="F40" s="4">
        <v>98</v>
      </c>
      <c r="G40" s="4">
        <v>92</v>
      </c>
      <c r="H40" s="4">
        <v>95</v>
      </c>
      <c r="I40" s="4">
        <v>87</v>
      </c>
      <c r="J40" s="4">
        <v>90</v>
      </c>
      <c r="K40" s="4">
        <v>86</v>
      </c>
      <c r="L40" s="4">
        <v>87</v>
      </c>
      <c r="M40" s="19">
        <f t="shared" si="9"/>
        <v>89.444444444444443</v>
      </c>
      <c r="N40" s="20">
        <v>18</v>
      </c>
      <c r="O40" s="21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>
        <v>1</v>
      </c>
      <c r="AI40" s="1">
        <f t="shared" ref="AI40:AI46" si="11">AG40</f>
        <v>0</v>
      </c>
      <c r="AJ40" s="1">
        <f t="shared" si="10"/>
        <v>64.411111111111111</v>
      </c>
      <c r="AK40" s="4">
        <v>4</v>
      </c>
      <c r="AL40" s="6"/>
      <c r="AM40" s="6"/>
      <c r="AN40" s="6"/>
    </row>
    <row r="41" spans="1:40">
      <c r="A41" s="35" t="s">
        <v>223</v>
      </c>
      <c r="B41" s="36">
        <v>2016857003</v>
      </c>
      <c r="C41" s="37" t="s">
        <v>98</v>
      </c>
      <c r="D41" s="4">
        <v>78</v>
      </c>
      <c r="E41" s="4">
        <v>84</v>
      </c>
      <c r="F41" s="4">
        <v>94</v>
      </c>
      <c r="G41" s="4">
        <v>94</v>
      </c>
      <c r="H41" s="4">
        <v>86</v>
      </c>
      <c r="I41" s="4">
        <v>90</v>
      </c>
      <c r="J41" s="4">
        <v>88</v>
      </c>
      <c r="K41" s="4">
        <v>87</v>
      </c>
      <c r="L41" s="4">
        <v>95</v>
      </c>
      <c r="M41" s="19">
        <f t="shared" si="9"/>
        <v>88.444444444444443</v>
      </c>
      <c r="N41" s="20">
        <v>23</v>
      </c>
      <c r="O41" s="21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>
        <v>1</v>
      </c>
      <c r="AI41" s="1">
        <f t="shared" si="11"/>
        <v>0</v>
      </c>
      <c r="AJ41" s="1">
        <f t="shared" si="10"/>
        <v>64.211111111111109</v>
      </c>
      <c r="AK41" s="4">
        <v>5</v>
      </c>
      <c r="AN41" s="5"/>
    </row>
    <row r="42" spans="1:40">
      <c r="A42" s="35" t="s">
        <v>223</v>
      </c>
      <c r="B42" s="36">
        <v>2016857002</v>
      </c>
      <c r="C42" s="37" t="s">
        <v>102</v>
      </c>
      <c r="D42" s="4">
        <v>75</v>
      </c>
      <c r="E42" s="4">
        <v>86</v>
      </c>
      <c r="F42" s="4">
        <v>89</v>
      </c>
      <c r="G42" s="4">
        <v>97</v>
      </c>
      <c r="H42" s="4">
        <v>90</v>
      </c>
      <c r="I42" s="4">
        <v>85</v>
      </c>
      <c r="J42" s="4">
        <v>93</v>
      </c>
      <c r="K42" s="4">
        <v>88</v>
      </c>
      <c r="L42" s="4">
        <v>95</v>
      </c>
      <c r="M42" s="19">
        <f t="shared" si="9"/>
        <v>88.666666666666671</v>
      </c>
      <c r="N42" s="20">
        <v>21</v>
      </c>
      <c r="O42" s="21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>
        <v>1</v>
      </c>
      <c r="AI42" s="1">
        <f t="shared" si="11"/>
        <v>0</v>
      </c>
      <c r="AJ42" s="1">
        <f t="shared" si="10"/>
        <v>64.166666666666657</v>
      </c>
      <c r="AK42" s="4">
        <v>6</v>
      </c>
    </row>
    <row r="43" spans="1:40">
      <c r="A43" s="11" t="s">
        <v>223</v>
      </c>
      <c r="B43" s="9">
        <v>2016852026</v>
      </c>
      <c r="C43" s="4" t="s">
        <v>65</v>
      </c>
      <c r="D43" s="4">
        <v>79</v>
      </c>
      <c r="E43" s="4">
        <v>88</v>
      </c>
      <c r="F43" s="4">
        <v>84</v>
      </c>
      <c r="G43" s="4">
        <v>76</v>
      </c>
      <c r="H43" s="4">
        <v>92</v>
      </c>
      <c r="I43" s="4">
        <v>84</v>
      </c>
      <c r="J43" s="4">
        <v>81</v>
      </c>
      <c r="K43" s="4">
        <v>88</v>
      </c>
      <c r="L43" s="4">
        <v>85</v>
      </c>
      <c r="M43" s="19">
        <f t="shared" si="9"/>
        <v>84.111111111111114</v>
      </c>
      <c r="N43" s="20">
        <v>52</v>
      </c>
      <c r="O43" s="21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>
        <v>1</v>
      </c>
      <c r="AI43" s="1">
        <f t="shared" si="11"/>
        <v>0</v>
      </c>
      <c r="AJ43" s="1">
        <f t="shared" si="10"/>
        <v>64.077777777777769</v>
      </c>
      <c r="AK43" s="4">
        <v>7</v>
      </c>
    </row>
    <row r="44" spans="1:40">
      <c r="A44" s="11" t="s">
        <v>223</v>
      </c>
      <c r="B44" s="9">
        <v>2016852022</v>
      </c>
      <c r="C44" s="4" t="s">
        <v>120</v>
      </c>
      <c r="D44" s="4">
        <v>82</v>
      </c>
      <c r="E44" s="4">
        <v>88</v>
      </c>
      <c r="F44" s="4">
        <v>95</v>
      </c>
      <c r="G44" s="4">
        <v>91</v>
      </c>
      <c r="H44" s="4">
        <v>89</v>
      </c>
      <c r="I44" s="4">
        <v>88</v>
      </c>
      <c r="J44" s="4">
        <v>92</v>
      </c>
      <c r="K44" s="4">
        <v>87</v>
      </c>
      <c r="L44" s="4">
        <v>91</v>
      </c>
      <c r="M44" s="19">
        <f t="shared" si="9"/>
        <v>89.222222222222229</v>
      </c>
      <c r="N44" s="20">
        <v>12</v>
      </c>
      <c r="O44" s="21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>
        <v>1</v>
      </c>
      <c r="AI44" s="1">
        <f t="shared" si="11"/>
        <v>0</v>
      </c>
      <c r="AJ44" s="1">
        <f t="shared" si="10"/>
        <v>63.655555555555559</v>
      </c>
      <c r="AK44" s="4">
        <v>8</v>
      </c>
    </row>
    <row r="45" spans="1:40">
      <c r="A45" s="11" t="s">
        <v>223</v>
      </c>
      <c r="B45" s="9">
        <v>2016852016</v>
      </c>
      <c r="C45" s="4" t="s">
        <v>93</v>
      </c>
      <c r="D45" s="4">
        <v>77</v>
      </c>
      <c r="E45" s="4">
        <v>88</v>
      </c>
      <c r="F45" s="4">
        <v>86</v>
      </c>
      <c r="G45" s="4">
        <v>84</v>
      </c>
      <c r="H45" s="4">
        <v>88</v>
      </c>
      <c r="I45" s="4">
        <v>88</v>
      </c>
      <c r="J45" s="4">
        <v>85</v>
      </c>
      <c r="K45" s="4">
        <v>86</v>
      </c>
      <c r="L45" s="4">
        <v>83</v>
      </c>
      <c r="M45" s="19">
        <f t="shared" si="9"/>
        <v>85</v>
      </c>
      <c r="N45" s="20">
        <v>29</v>
      </c>
      <c r="O45" s="21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>
        <v>1</v>
      </c>
      <c r="AI45" s="1">
        <f t="shared" si="11"/>
        <v>0</v>
      </c>
      <c r="AJ45" s="1">
        <f t="shared" si="10"/>
        <v>62.399999999999991</v>
      </c>
      <c r="AK45" s="4">
        <v>9</v>
      </c>
    </row>
    <row r="46" spans="1:40">
      <c r="A46" s="11" t="s">
        <v>223</v>
      </c>
      <c r="B46" s="9">
        <v>2016852024</v>
      </c>
      <c r="C46" s="4" t="s">
        <v>101</v>
      </c>
      <c r="D46" s="4">
        <v>60</v>
      </c>
      <c r="E46" s="4">
        <v>84</v>
      </c>
      <c r="F46" s="4">
        <v>94</v>
      </c>
      <c r="G46" s="4">
        <v>90</v>
      </c>
      <c r="H46" s="4">
        <v>81</v>
      </c>
      <c r="I46" s="4">
        <v>89</v>
      </c>
      <c r="J46" s="4">
        <v>94</v>
      </c>
      <c r="K46" s="4">
        <v>85</v>
      </c>
      <c r="L46" s="4">
        <v>95</v>
      </c>
      <c r="M46" s="19">
        <f t="shared" si="9"/>
        <v>85.777777777777771</v>
      </c>
      <c r="N46" s="20">
        <v>22</v>
      </c>
      <c r="O46" s="21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>
        <v>1</v>
      </c>
      <c r="AI46" s="1">
        <f t="shared" si="11"/>
        <v>0</v>
      </c>
      <c r="AJ46" s="1">
        <f t="shared" si="10"/>
        <v>62.24444444444444</v>
      </c>
      <c r="AK46" s="4">
        <v>10</v>
      </c>
    </row>
    <row r="47" spans="1:40">
      <c r="A47" s="4" t="s">
        <v>230</v>
      </c>
      <c r="B47" s="9">
        <v>2016852017</v>
      </c>
      <c r="C47" s="4" t="s">
        <v>228</v>
      </c>
      <c r="D47" s="4">
        <v>60</v>
      </c>
      <c r="E47" s="4">
        <v>80</v>
      </c>
      <c r="F47" s="4">
        <v>81</v>
      </c>
      <c r="G47" s="4">
        <v>80</v>
      </c>
      <c r="H47" s="4">
        <v>94</v>
      </c>
      <c r="I47" s="4">
        <v>89</v>
      </c>
      <c r="J47" s="4">
        <v>83</v>
      </c>
      <c r="K47" s="4">
        <v>86</v>
      </c>
      <c r="L47" s="4">
        <v>97</v>
      </c>
      <c r="M47" s="19">
        <f t="shared" si="9"/>
        <v>83.333333333333329</v>
      </c>
      <c r="N47" s="21">
        <v>27</v>
      </c>
      <c r="O47" s="21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>
        <v>1</v>
      </c>
      <c r="AI47" s="4"/>
      <c r="AJ47" s="4">
        <f t="shared" si="10"/>
        <v>61.033333333333331</v>
      </c>
      <c r="AK47" s="4">
        <v>11</v>
      </c>
      <c r="AL47" s="4"/>
      <c r="AM47" s="4"/>
    </row>
    <row r="48" spans="1:40" s="1" customFormat="1">
      <c r="A48" s="11" t="s">
        <v>223</v>
      </c>
      <c r="B48" s="9">
        <v>2016852020</v>
      </c>
      <c r="C48" s="4" t="s">
        <v>111</v>
      </c>
      <c r="D48" s="4">
        <v>77</v>
      </c>
      <c r="E48" s="4">
        <v>87</v>
      </c>
      <c r="F48" s="4">
        <v>97</v>
      </c>
      <c r="G48" s="4">
        <v>71</v>
      </c>
      <c r="H48" s="4">
        <v>85</v>
      </c>
      <c r="I48" s="4">
        <v>80</v>
      </c>
      <c r="J48" s="4">
        <v>71</v>
      </c>
      <c r="K48" s="4">
        <v>89</v>
      </c>
      <c r="L48" s="4">
        <v>87</v>
      </c>
      <c r="M48" s="19">
        <f t="shared" si="9"/>
        <v>82.666666666666671</v>
      </c>
      <c r="N48" s="20">
        <v>17</v>
      </c>
      <c r="O48" s="21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>
        <v>1</v>
      </c>
      <c r="AI48" s="1">
        <f>AG48</f>
        <v>0</v>
      </c>
      <c r="AJ48" s="1">
        <f t="shared" si="10"/>
        <v>59.56666666666667</v>
      </c>
      <c r="AK48" s="4">
        <v>12</v>
      </c>
      <c r="AL48" s="6"/>
      <c r="AM48" s="6"/>
    </row>
    <row r="49" spans="1:39" s="1" customFormat="1">
      <c r="A49" s="11" t="s">
        <v>240</v>
      </c>
      <c r="B49" s="9"/>
      <c r="C49" s="4"/>
      <c r="D49" s="4"/>
      <c r="E49" s="4"/>
      <c r="F49" s="4"/>
      <c r="G49" s="4"/>
      <c r="H49" s="4"/>
      <c r="I49" s="4"/>
      <c r="J49" s="4"/>
      <c r="K49" s="4"/>
      <c r="L49" s="4"/>
      <c r="M49" s="19"/>
      <c r="N49" s="20"/>
      <c r="O49" s="21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K49" s="4"/>
    </row>
    <row r="50" spans="1:39" s="1" customFormat="1">
      <c r="A50" s="11"/>
      <c r="B50" s="9"/>
      <c r="C50" s="4"/>
      <c r="D50" s="4"/>
      <c r="E50" s="4"/>
      <c r="F50" s="4"/>
      <c r="G50" s="4"/>
      <c r="H50" s="4"/>
      <c r="I50" s="4"/>
      <c r="J50" s="4"/>
      <c r="K50" s="4"/>
      <c r="L50" s="4"/>
      <c r="M50" s="19"/>
      <c r="N50" s="20"/>
      <c r="O50" s="21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K50" s="4"/>
      <c r="AL50" s="6"/>
      <c r="AM50" s="6"/>
    </row>
    <row r="51" spans="1:39" s="4" customFormat="1">
      <c r="A51" s="11"/>
      <c r="B51" s="9"/>
      <c r="M51" s="19"/>
      <c r="N51" s="20"/>
      <c r="O51" s="21"/>
      <c r="AI51" s="1"/>
      <c r="AJ51" s="1"/>
      <c r="AL51" s="6"/>
      <c r="AM51" s="6"/>
    </row>
    <row r="52" spans="1:39">
      <c r="M52" s="22"/>
      <c r="N52" s="23"/>
      <c r="O52" s="24"/>
      <c r="AJ52" s="1"/>
    </row>
    <row r="53" spans="1:39">
      <c r="M53" s="22"/>
      <c r="N53" s="23"/>
      <c r="O53" s="24"/>
      <c r="AJ53" s="1"/>
    </row>
  </sheetData>
  <sortState ref="A29:AN34">
    <sortCondition descending="1" ref="AJ29:AJ34"/>
  </sortState>
  <mergeCells count="3">
    <mergeCell ref="A1:C1"/>
    <mergeCell ref="D1:M1"/>
    <mergeCell ref="O1:AI1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AM34"/>
  <sheetViews>
    <sheetView topLeftCell="A10" workbookViewId="0">
      <selection activeCell="A27" sqref="A27:XFD29"/>
    </sheetView>
  </sheetViews>
  <sheetFormatPr defaultRowHeight="14.25"/>
  <cols>
    <col min="1" max="1" width="13.875" style="47" customWidth="1"/>
    <col min="2" max="2" width="16.375" style="47" customWidth="1"/>
    <col min="3" max="3" width="9" style="47"/>
    <col min="4" max="14" width="9" style="45"/>
    <col min="15" max="15" width="9" style="47"/>
    <col min="16" max="16384" width="9" style="12"/>
  </cols>
  <sheetData>
    <row r="2" spans="1:39" s="10" customFormat="1" ht="30" customHeight="1">
      <c r="A2" s="79" t="s">
        <v>1</v>
      </c>
      <c r="B2" s="79"/>
      <c r="C2" s="79"/>
      <c r="D2" s="79" t="s">
        <v>2</v>
      </c>
      <c r="E2" s="79"/>
      <c r="F2" s="79"/>
      <c r="G2" s="79"/>
      <c r="H2" s="79"/>
      <c r="I2" s="79"/>
      <c r="J2" s="79"/>
      <c r="K2" s="79"/>
      <c r="L2" s="79"/>
      <c r="M2" s="79"/>
      <c r="N2" s="79"/>
      <c r="O2" s="26" t="s">
        <v>3</v>
      </c>
      <c r="P2" s="79" t="s">
        <v>4</v>
      </c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27" t="s">
        <v>31</v>
      </c>
    </row>
    <row r="3" spans="1:39">
      <c r="AL3" s="16" t="s">
        <v>192</v>
      </c>
    </row>
    <row r="4" spans="1:39" s="6" customFormat="1">
      <c r="A4" s="52" t="s">
        <v>193</v>
      </c>
      <c r="B4" s="9" t="s">
        <v>6</v>
      </c>
      <c r="C4" s="9" t="s">
        <v>7</v>
      </c>
      <c r="D4" s="49" t="s">
        <v>8</v>
      </c>
      <c r="E4" s="49" t="s">
        <v>9</v>
      </c>
      <c r="F4" s="49" t="s">
        <v>10</v>
      </c>
      <c r="G4" s="49" t="s">
        <v>11</v>
      </c>
      <c r="H4" s="49" t="s">
        <v>12</v>
      </c>
      <c r="I4" s="49" t="s">
        <v>122</v>
      </c>
      <c r="J4" s="49" t="s">
        <v>14</v>
      </c>
      <c r="K4" s="49" t="s">
        <v>15</v>
      </c>
      <c r="L4" s="49" t="s">
        <v>123</v>
      </c>
      <c r="M4" s="9" t="s">
        <v>124</v>
      </c>
      <c r="N4" s="50" t="s">
        <v>17</v>
      </c>
      <c r="O4" s="2" t="s">
        <v>18</v>
      </c>
      <c r="P4" s="4" t="s">
        <v>19</v>
      </c>
      <c r="Q4" s="4" t="s">
        <v>20</v>
      </c>
      <c r="R4" s="4" t="s">
        <v>21</v>
      </c>
      <c r="S4" s="4" t="s">
        <v>22</v>
      </c>
      <c r="T4" s="4" t="s">
        <v>23</v>
      </c>
      <c r="U4" s="4" t="s">
        <v>24</v>
      </c>
      <c r="V4" s="4" t="s">
        <v>25</v>
      </c>
      <c r="W4" s="4" t="s">
        <v>26</v>
      </c>
      <c r="X4" s="4" t="s">
        <v>27</v>
      </c>
      <c r="Y4" s="4" t="s">
        <v>19</v>
      </c>
      <c r="Z4" s="4" t="s">
        <v>20</v>
      </c>
      <c r="AA4" s="4" t="s">
        <v>21</v>
      </c>
      <c r="AB4" s="4" t="s">
        <v>22</v>
      </c>
      <c r="AC4" s="4" t="s">
        <v>23</v>
      </c>
      <c r="AD4" s="4" t="s">
        <v>24</v>
      </c>
      <c r="AE4" s="4" t="s">
        <v>25</v>
      </c>
      <c r="AF4" s="4" t="s">
        <v>26</v>
      </c>
      <c r="AG4" s="4" t="s">
        <v>27</v>
      </c>
      <c r="AH4" s="4" t="s">
        <v>28</v>
      </c>
      <c r="AI4" s="4" t="s">
        <v>29</v>
      </c>
      <c r="AJ4" s="1" t="s">
        <v>30</v>
      </c>
      <c r="AK4" s="14"/>
      <c r="AL4" s="25"/>
    </row>
    <row r="5" spans="1:39" s="6" customFormat="1">
      <c r="A5" s="53" t="s">
        <v>225</v>
      </c>
      <c r="B5" s="36">
        <v>2016854008</v>
      </c>
      <c r="C5" s="36" t="s">
        <v>48</v>
      </c>
      <c r="D5" s="49">
        <v>75</v>
      </c>
      <c r="E5" s="49">
        <v>86</v>
      </c>
      <c r="F5" s="49">
        <v>83</v>
      </c>
      <c r="G5" s="49">
        <v>79</v>
      </c>
      <c r="H5" s="49">
        <v>76</v>
      </c>
      <c r="I5" s="49">
        <v>83</v>
      </c>
      <c r="J5" s="49">
        <v>91</v>
      </c>
      <c r="K5" s="49">
        <v>91</v>
      </c>
      <c r="L5" s="49">
        <v>87</v>
      </c>
      <c r="M5" s="9">
        <v>93</v>
      </c>
      <c r="N5" s="50">
        <f>AVERAGE(D5:M5)</f>
        <v>84.4</v>
      </c>
      <c r="O5" s="2">
        <v>31</v>
      </c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>
        <v>1</v>
      </c>
      <c r="AJ5" s="1">
        <f>AH5</f>
        <v>0</v>
      </c>
      <c r="AK5" s="1">
        <f>N5*0.7+O5*0.1+AJ5*0.2</f>
        <v>62.18</v>
      </c>
      <c r="AL5" s="4">
        <v>1</v>
      </c>
    </row>
    <row r="6" spans="1:39" s="6" customFormat="1">
      <c r="A6" s="54" t="s">
        <v>260</v>
      </c>
      <c r="B6" s="42">
        <v>2016854007</v>
      </c>
      <c r="C6" s="42" t="s">
        <v>254</v>
      </c>
      <c r="D6" s="49">
        <v>78</v>
      </c>
      <c r="E6" s="49">
        <v>90</v>
      </c>
      <c r="F6" s="49">
        <v>70</v>
      </c>
      <c r="G6" s="49">
        <v>73</v>
      </c>
      <c r="H6" s="49">
        <v>77</v>
      </c>
      <c r="I6" s="49">
        <v>81</v>
      </c>
      <c r="J6" s="49">
        <v>87</v>
      </c>
      <c r="K6" s="49">
        <v>91</v>
      </c>
      <c r="L6" s="49">
        <v>88</v>
      </c>
      <c r="M6" s="9">
        <v>86</v>
      </c>
      <c r="N6" s="50">
        <v>82.1</v>
      </c>
      <c r="O6" s="2">
        <v>38</v>
      </c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>
        <v>1</v>
      </c>
      <c r="AJ6" s="1"/>
      <c r="AK6" s="1">
        <f>N6*0.7+O6*0.1+AJ6*0.2</f>
        <v>61.269999999999989</v>
      </c>
      <c r="AL6" s="4">
        <v>2</v>
      </c>
    </row>
    <row r="7" spans="1:39" s="6" customFormat="1">
      <c r="A7" s="52" t="s">
        <v>243</v>
      </c>
      <c r="B7" s="9"/>
      <c r="C7" s="9"/>
      <c r="D7" s="49"/>
      <c r="E7" s="49"/>
      <c r="F7" s="49"/>
      <c r="G7" s="49"/>
      <c r="H7" s="49"/>
      <c r="I7" s="49"/>
      <c r="J7" s="49"/>
      <c r="K7" s="49"/>
      <c r="L7" s="49"/>
      <c r="M7" s="9"/>
      <c r="N7" s="50"/>
      <c r="O7" s="2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1"/>
      <c r="AK7" s="1"/>
      <c r="AL7" s="4"/>
    </row>
    <row r="8" spans="1:39" s="6" customFormat="1">
      <c r="A8" s="53" t="s">
        <v>220</v>
      </c>
      <c r="B8" s="36">
        <v>2016854030</v>
      </c>
      <c r="C8" s="36" t="s">
        <v>206</v>
      </c>
      <c r="D8" s="3">
        <v>82</v>
      </c>
      <c r="E8" s="3">
        <v>89</v>
      </c>
      <c r="F8" s="3">
        <v>93</v>
      </c>
      <c r="G8" s="3">
        <v>78</v>
      </c>
      <c r="H8" s="3">
        <v>80</v>
      </c>
      <c r="I8" s="3">
        <v>88</v>
      </c>
      <c r="J8" s="3">
        <v>97</v>
      </c>
      <c r="K8" s="3">
        <v>84</v>
      </c>
      <c r="L8" s="3">
        <v>81</v>
      </c>
      <c r="M8" s="9">
        <v>92</v>
      </c>
      <c r="N8" s="50">
        <f t="shared" ref="N8:N13" si="0">AVERAGE(D8:M8)</f>
        <v>86.4</v>
      </c>
      <c r="O8" s="2">
        <v>46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>
        <v>1</v>
      </c>
      <c r="AJ8" s="1">
        <f t="shared" ref="AJ8:AJ13" si="1">AH8</f>
        <v>0</v>
      </c>
      <c r="AK8" s="1">
        <f>N8*0.7+O8*0.1+AJ8*0.2</f>
        <v>65.08</v>
      </c>
      <c r="AL8" s="4">
        <v>1</v>
      </c>
    </row>
    <row r="9" spans="1:39" s="6" customFormat="1">
      <c r="A9" s="53" t="s">
        <v>226</v>
      </c>
      <c r="B9" s="36">
        <v>2016854024</v>
      </c>
      <c r="C9" s="36" t="s">
        <v>43</v>
      </c>
      <c r="D9" s="49">
        <v>77</v>
      </c>
      <c r="E9" s="49">
        <v>90</v>
      </c>
      <c r="F9" s="49">
        <v>93</v>
      </c>
      <c r="G9" s="49">
        <v>88</v>
      </c>
      <c r="H9" s="49">
        <v>90</v>
      </c>
      <c r="I9" s="49">
        <v>86</v>
      </c>
      <c r="J9" s="49">
        <v>94</v>
      </c>
      <c r="K9" s="49">
        <v>85</v>
      </c>
      <c r="L9" s="49">
        <v>80</v>
      </c>
      <c r="M9" s="9">
        <v>90</v>
      </c>
      <c r="N9" s="50">
        <f t="shared" si="0"/>
        <v>87.3</v>
      </c>
      <c r="O9" s="2">
        <v>23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>
        <v>1</v>
      </c>
      <c r="AJ9" s="1">
        <f t="shared" si="1"/>
        <v>0</v>
      </c>
      <c r="AK9" s="1">
        <f t="shared" ref="AK9:AK13" si="2">N9*0.7+O9*0.1+AJ9*0.2</f>
        <v>63.409999999999989</v>
      </c>
      <c r="AL9" s="4">
        <v>2</v>
      </c>
    </row>
    <row r="10" spans="1:39" s="5" customFormat="1">
      <c r="A10" s="53" t="s">
        <v>220</v>
      </c>
      <c r="B10" s="36">
        <v>2016854001</v>
      </c>
      <c r="C10" s="36" t="s">
        <v>47</v>
      </c>
      <c r="D10" s="49">
        <v>80</v>
      </c>
      <c r="E10" s="49">
        <v>85</v>
      </c>
      <c r="F10" s="49">
        <v>95</v>
      </c>
      <c r="G10" s="49">
        <v>89</v>
      </c>
      <c r="H10" s="49">
        <v>85</v>
      </c>
      <c r="I10" s="49">
        <v>83</v>
      </c>
      <c r="J10" s="49">
        <v>96</v>
      </c>
      <c r="K10" s="49">
        <v>84</v>
      </c>
      <c r="L10" s="49">
        <v>80</v>
      </c>
      <c r="M10" s="9">
        <v>95</v>
      </c>
      <c r="N10" s="50">
        <f t="shared" si="0"/>
        <v>87.2</v>
      </c>
      <c r="O10" s="2">
        <v>13</v>
      </c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>
        <v>1</v>
      </c>
      <c r="AJ10" s="1">
        <f t="shared" si="1"/>
        <v>0</v>
      </c>
      <c r="AK10" s="1">
        <f t="shared" si="2"/>
        <v>62.339999999999996</v>
      </c>
      <c r="AL10" s="4">
        <v>3</v>
      </c>
    </row>
    <row r="11" spans="1:39" s="6" customFormat="1">
      <c r="A11" s="54" t="s">
        <v>226</v>
      </c>
      <c r="B11" s="42">
        <v>2016854005</v>
      </c>
      <c r="C11" s="42" t="s">
        <v>50</v>
      </c>
      <c r="D11" s="49">
        <v>80</v>
      </c>
      <c r="E11" s="49">
        <v>87</v>
      </c>
      <c r="F11" s="49">
        <v>83</v>
      </c>
      <c r="G11" s="49">
        <v>78</v>
      </c>
      <c r="H11" s="49">
        <v>86</v>
      </c>
      <c r="I11" s="49">
        <v>83</v>
      </c>
      <c r="J11" s="49">
        <v>81</v>
      </c>
      <c r="K11" s="49">
        <v>88</v>
      </c>
      <c r="L11" s="49">
        <v>85</v>
      </c>
      <c r="M11" s="9">
        <v>85</v>
      </c>
      <c r="N11" s="50">
        <f t="shared" si="0"/>
        <v>83.6</v>
      </c>
      <c r="O11" s="2">
        <v>35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>
        <v>1</v>
      </c>
      <c r="AJ11" s="1">
        <f t="shared" si="1"/>
        <v>0</v>
      </c>
      <c r="AK11" s="1">
        <f t="shared" si="2"/>
        <v>62.019999999999989</v>
      </c>
      <c r="AL11" s="4">
        <v>4</v>
      </c>
    </row>
    <row r="12" spans="1:39" s="6" customFormat="1">
      <c r="A12" s="52" t="s">
        <v>226</v>
      </c>
      <c r="B12" s="9">
        <v>2016854010</v>
      </c>
      <c r="C12" s="9" t="s">
        <v>52</v>
      </c>
      <c r="D12" s="49">
        <v>80</v>
      </c>
      <c r="E12" s="49">
        <v>75</v>
      </c>
      <c r="F12" s="49">
        <v>78</v>
      </c>
      <c r="G12" s="49">
        <v>90</v>
      </c>
      <c r="H12" s="49">
        <v>85</v>
      </c>
      <c r="I12" s="49">
        <v>84</v>
      </c>
      <c r="J12" s="49">
        <v>95</v>
      </c>
      <c r="K12" s="49">
        <v>85</v>
      </c>
      <c r="L12" s="49">
        <v>82</v>
      </c>
      <c r="M12" s="9">
        <v>91</v>
      </c>
      <c r="N12" s="50">
        <f t="shared" si="0"/>
        <v>84.5</v>
      </c>
      <c r="O12" s="2">
        <v>12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>
        <v>1</v>
      </c>
      <c r="AJ12" s="1">
        <f t="shared" si="1"/>
        <v>0</v>
      </c>
      <c r="AK12" s="1">
        <f t="shared" si="2"/>
        <v>60.35</v>
      </c>
      <c r="AL12" s="4">
        <v>5</v>
      </c>
    </row>
    <row r="13" spans="1:39" s="6" customFormat="1">
      <c r="A13" s="52" t="s">
        <v>226</v>
      </c>
      <c r="B13" s="9">
        <v>2016854019</v>
      </c>
      <c r="C13" s="9" t="s">
        <v>56</v>
      </c>
      <c r="D13" s="49">
        <v>60</v>
      </c>
      <c r="E13" s="49">
        <v>86</v>
      </c>
      <c r="F13" s="49">
        <v>91</v>
      </c>
      <c r="G13" s="49">
        <v>77</v>
      </c>
      <c r="H13" s="49">
        <v>82</v>
      </c>
      <c r="I13" s="49">
        <v>84</v>
      </c>
      <c r="J13" s="49">
        <v>83</v>
      </c>
      <c r="K13" s="49">
        <v>90</v>
      </c>
      <c r="L13" s="49">
        <v>78</v>
      </c>
      <c r="M13" s="9">
        <v>84</v>
      </c>
      <c r="N13" s="50">
        <f t="shared" si="0"/>
        <v>81.5</v>
      </c>
      <c r="O13" s="2">
        <v>15</v>
      </c>
      <c r="P13" s="4">
        <v>1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>
        <v>1</v>
      </c>
      <c r="AJ13" s="1">
        <f t="shared" si="1"/>
        <v>0</v>
      </c>
      <c r="AK13" s="1">
        <f t="shared" si="2"/>
        <v>58.55</v>
      </c>
      <c r="AL13" s="4">
        <v>6</v>
      </c>
    </row>
    <row r="14" spans="1:39" s="6" customFormat="1">
      <c r="A14" s="52" t="s">
        <v>244</v>
      </c>
      <c r="B14" s="9"/>
      <c r="C14" s="9"/>
      <c r="D14" s="49"/>
      <c r="E14" s="49"/>
      <c r="F14" s="49"/>
      <c r="G14" s="49"/>
      <c r="H14" s="49"/>
      <c r="I14" s="49"/>
      <c r="J14" s="49"/>
      <c r="K14" s="49"/>
      <c r="L14" s="49"/>
      <c r="M14" s="9"/>
      <c r="N14" s="50"/>
      <c r="O14" s="2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1"/>
      <c r="AK14" s="1"/>
      <c r="AL14" s="4"/>
    </row>
    <row r="15" spans="1:39" s="6" customFormat="1">
      <c r="A15" s="53" t="s">
        <v>251</v>
      </c>
      <c r="B15" s="36">
        <v>2016854020</v>
      </c>
      <c r="C15" s="36" t="s">
        <v>247</v>
      </c>
      <c r="D15" s="49">
        <v>68</v>
      </c>
      <c r="E15" s="49">
        <v>88</v>
      </c>
      <c r="F15" s="49">
        <v>94</v>
      </c>
      <c r="G15" s="49">
        <v>89</v>
      </c>
      <c r="H15" s="49">
        <v>83</v>
      </c>
      <c r="I15" s="49">
        <v>84</v>
      </c>
      <c r="J15" s="49">
        <v>85</v>
      </c>
      <c r="K15" s="49">
        <v>86</v>
      </c>
      <c r="L15" s="49">
        <v>90</v>
      </c>
      <c r="M15" s="9">
        <v>85</v>
      </c>
      <c r="N15" s="50">
        <f t="shared" ref="N15:N25" si="3">AVERAGE(D15:M15)</f>
        <v>85.2</v>
      </c>
      <c r="O15" s="2">
        <v>21</v>
      </c>
      <c r="P15" s="4">
        <v>1</v>
      </c>
      <c r="Q15" s="4" t="s">
        <v>248</v>
      </c>
      <c r="R15" s="4" t="s">
        <v>249</v>
      </c>
      <c r="S15" s="4" t="s">
        <v>32</v>
      </c>
      <c r="T15" s="4">
        <v>2.1869999999999998</v>
      </c>
      <c r="U15" s="4" t="s">
        <v>250</v>
      </c>
      <c r="V15" s="4">
        <v>12</v>
      </c>
      <c r="W15" s="4">
        <v>1</v>
      </c>
      <c r="X15" s="4">
        <v>26.244</v>
      </c>
      <c r="Y15" s="4"/>
      <c r="Z15" s="4"/>
      <c r="AA15" s="4"/>
      <c r="AB15" s="4"/>
      <c r="AC15" s="4"/>
      <c r="AD15" s="4"/>
      <c r="AE15" s="4"/>
      <c r="AF15" s="4"/>
      <c r="AG15" s="4"/>
      <c r="AH15" s="4">
        <v>26.244</v>
      </c>
      <c r="AI15" s="4">
        <v>1</v>
      </c>
      <c r="AJ15" s="1">
        <v>26.244</v>
      </c>
      <c r="AK15" s="1">
        <f t="shared" ref="AK15:AK25" si="4">N15*0.7+O15*0.1+AJ15*0.2</f>
        <v>66.988799999999998</v>
      </c>
      <c r="AL15" s="4">
        <v>1</v>
      </c>
      <c r="AM15" s="1"/>
    </row>
    <row r="16" spans="1:39" s="6" customFormat="1">
      <c r="A16" s="53" t="s">
        <v>224</v>
      </c>
      <c r="B16" s="36">
        <v>2015854011</v>
      </c>
      <c r="C16" s="36" t="s">
        <v>33</v>
      </c>
      <c r="D16" s="49">
        <v>81</v>
      </c>
      <c r="E16" s="49">
        <v>90</v>
      </c>
      <c r="F16" s="49">
        <v>96</v>
      </c>
      <c r="G16" s="49">
        <v>92</v>
      </c>
      <c r="H16" s="49">
        <v>82</v>
      </c>
      <c r="I16" s="49">
        <v>85</v>
      </c>
      <c r="J16" s="49">
        <v>95</v>
      </c>
      <c r="K16" s="49">
        <v>87</v>
      </c>
      <c r="L16" s="49">
        <v>92</v>
      </c>
      <c r="M16" s="9">
        <v>89</v>
      </c>
      <c r="N16" s="50">
        <f t="shared" si="3"/>
        <v>88.9</v>
      </c>
      <c r="O16" s="2">
        <v>14</v>
      </c>
      <c r="P16" s="4">
        <v>1</v>
      </c>
      <c r="Q16" s="4" t="s">
        <v>34</v>
      </c>
      <c r="R16" s="4" t="s">
        <v>35</v>
      </c>
      <c r="S16" s="4" t="s">
        <v>32</v>
      </c>
      <c r="T16" s="4">
        <v>2.956</v>
      </c>
      <c r="U16" s="4" t="s">
        <v>36</v>
      </c>
      <c r="V16" s="4">
        <v>12</v>
      </c>
      <c r="W16" s="4">
        <v>2</v>
      </c>
      <c r="X16" s="4">
        <v>8.8680000000000003</v>
      </c>
      <c r="Y16" s="4"/>
      <c r="Z16" s="4"/>
      <c r="AA16" s="4"/>
      <c r="AB16" s="4"/>
      <c r="AC16" s="4"/>
      <c r="AD16" s="4"/>
      <c r="AE16" s="4"/>
      <c r="AF16" s="4"/>
      <c r="AG16" s="4"/>
      <c r="AH16" s="4">
        <v>8.8680000000000003</v>
      </c>
      <c r="AI16" s="4">
        <v>1</v>
      </c>
      <c r="AJ16" s="1">
        <f>AH16</f>
        <v>8.8680000000000003</v>
      </c>
      <c r="AK16" s="1">
        <f t="shared" si="4"/>
        <v>65.403599999999997</v>
      </c>
      <c r="AL16" s="4">
        <v>2</v>
      </c>
    </row>
    <row r="17" spans="1:39" s="6" customFormat="1">
      <c r="A17" s="53" t="s">
        <v>224</v>
      </c>
      <c r="B17" s="36">
        <v>2016854018</v>
      </c>
      <c r="C17" s="36" t="s">
        <v>37</v>
      </c>
      <c r="D17" s="49">
        <v>79</v>
      </c>
      <c r="E17" s="49">
        <v>84</v>
      </c>
      <c r="F17" s="49">
        <v>77</v>
      </c>
      <c r="G17" s="49">
        <v>78</v>
      </c>
      <c r="H17" s="49">
        <v>79</v>
      </c>
      <c r="I17" s="49">
        <v>83</v>
      </c>
      <c r="J17" s="49">
        <v>91</v>
      </c>
      <c r="K17" s="49">
        <v>84</v>
      </c>
      <c r="L17" s="49">
        <v>88</v>
      </c>
      <c r="M17" s="9">
        <v>88</v>
      </c>
      <c r="N17" s="50">
        <f t="shared" si="3"/>
        <v>83.1</v>
      </c>
      <c r="O17" s="2">
        <v>20</v>
      </c>
      <c r="P17" s="4">
        <v>1</v>
      </c>
      <c r="Q17" s="4" t="s">
        <v>38</v>
      </c>
      <c r="R17" s="4" t="s">
        <v>39</v>
      </c>
      <c r="S17" s="4" t="s">
        <v>32</v>
      </c>
      <c r="T17" s="4">
        <v>2.0089999999999999</v>
      </c>
      <c r="U17" s="4" t="s">
        <v>40</v>
      </c>
      <c r="V17" s="4">
        <v>8</v>
      </c>
      <c r="W17" s="4">
        <v>1</v>
      </c>
      <c r="X17" s="4">
        <v>16.071999999999999</v>
      </c>
      <c r="Y17" s="4">
        <v>2</v>
      </c>
      <c r="Z17" s="4" t="s">
        <v>41</v>
      </c>
      <c r="AA17" s="4" t="s">
        <v>42</v>
      </c>
      <c r="AB17" s="4" t="s">
        <v>32</v>
      </c>
      <c r="AC17" s="4">
        <v>2.5493000000000001</v>
      </c>
      <c r="AD17" s="4" t="s">
        <v>36</v>
      </c>
      <c r="AE17" s="4">
        <v>12</v>
      </c>
      <c r="AF17" s="4">
        <v>2</v>
      </c>
      <c r="AG17" s="4">
        <v>7.6478999999999999</v>
      </c>
      <c r="AH17" s="4">
        <v>23.719899999999999</v>
      </c>
      <c r="AI17" s="4">
        <v>1</v>
      </c>
      <c r="AJ17" s="1">
        <f>AH17</f>
        <v>23.719899999999999</v>
      </c>
      <c r="AK17" s="1">
        <f t="shared" si="4"/>
        <v>64.913979999999995</v>
      </c>
      <c r="AL17" s="4">
        <v>3</v>
      </c>
    </row>
    <row r="18" spans="1:39" s="6" customFormat="1">
      <c r="A18" s="53" t="s">
        <v>224</v>
      </c>
      <c r="B18" s="36">
        <v>2016854014</v>
      </c>
      <c r="C18" s="36" t="s">
        <v>45</v>
      </c>
      <c r="D18" s="49">
        <v>76</v>
      </c>
      <c r="E18" s="49">
        <v>91</v>
      </c>
      <c r="F18" s="49">
        <v>90</v>
      </c>
      <c r="G18" s="49">
        <v>85</v>
      </c>
      <c r="H18" s="49">
        <v>84</v>
      </c>
      <c r="I18" s="49">
        <v>85</v>
      </c>
      <c r="J18" s="49">
        <v>85</v>
      </c>
      <c r="K18" s="49">
        <v>84</v>
      </c>
      <c r="L18" s="49">
        <v>84</v>
      </c>
      <c r="M18" s="9">
        <v>85</v>
      </c>
      <c r="N18" s="50">
        <f t="shared" si="3"/>
        <v>84.9</v>
      </c>
      <c r="O18" s="2">
        <v>38</v>
      </c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>
        <v>1</v>
      </c>
      <c r="AJ18" s="1">
        <f>AH18</f>
        <v>0</v>
      </c>
      <c r="AK18" s="1">
        <f t="shared" si="4"/>
        <v>63.23</v>
      </c>
      <c r="AL18" s="4">
        <v>4</v>
      </c>
    </row>
    <row r="19" spans="1:39" s="6" customFormat="1">
      <c r="A19" s="54" t="s">
        <v>224</v>
      </c>
      <c r="B19" s="42">
        <v>2016854006</v>
      </c>
      <c r="C19" s="42" t="s">
        <v>46</v>
      </c>
      <c r="D19" s="49">
        <v>72</v>
      </c>
      <c r="E19" s="49">
        <v>86</v>
      </c>
      <c r="F19" s="49">
        <v>82</v>
      </c>
      <c r="G19" s="49">
        <v>84</v>
      </c>
      <c r="H19" s="49">
        <v>86</v>
      </c>
      <c r="I19" s="49">
        <v>85</v>
      </c>
      <c r="J19" s="49">
        <v>90</v>
      </c>
      <c r="K19" s="49">
        <v>85</v>
      </c>
      <c r="L19" s="49">
        <v>90</v>
      </c>
      <c r="M19" s="9">
        <v>86</v>
      </c>
      <c r="N19" s="50">
        <f t="shared" si="3"/>
        <v>84.6</v>
      </c>
      <c r="O19" s="2">
        <v>34</v>
      </c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>
        <v>1</v>
      </c>
      <c r="AJ19" s="1">
        <f>AH19</f>
        <v>0</v>
      </c>
      <c r="AK19" s="1">
        <f t="shared" si="4"/>
        <v>62.61999999999999</v>
      </c>
      <c r="AL19" s="4">
        <v>5</v>
      </c>
    </row>
    <row r="20" spans="1:39" s="5" customFormat="1">
      <c r="A20" s="52" t="s">
        <v>224</v>
      </c>
      <c r="B20" s="9">
        <v>2016854031</v>
      </c>
      <c r="C20" s="9" t="s">
        <v>49</v>
      </c>
      <c r="D20" s="49">
        <v>78</v>
      </c>
      <c r="E20" s="49">
        <v>86</v>
      </c>
      <c r="F20" s="49">
        <v>87</v>
      </c>
      <c r="G20" s="49">
        <v>89</v>
      </c>
      <c r="H20" s="49">
        <v>86</v>
      </c>
      <c r="I20" s="49">
        <v>88</v>
      </c>
      <c r="J20" s="49">
        <v>92</v>
      </c>
      <c r="K20" s="49">
        <v>86</v>
      </c>
      <c r="L20" s="49">
        <v>87</v>
      </c>
      <c r="M20" s="9">
        <v>85</v>
      </c>
      <c r="N20" s="50">
        <f t="shared" si="3"/>
        <v>86.4</v>
      </c>
      <c r="O20" s="2">
        <v>17</v>
      </c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>
        <v>1</v>
      </c>
      <c r="AJ20" s="1">
        <f>AH20</f>
        <v>0</v>
      </c>
      <c r="AK20" s="1">
        <f t="shared" si="4"/>
        <v>62.18</v>
      </c>
      <c r="AL20" s="4">
        <v>6</v>
      </c>
      <c r="AM20" s="6"/>
    </row>
    <row r="21" spans="1:39" s="6" customFormat="1">
      <c r="A21" s="55" t="s">
        <v>251</v>
      </c>
      <c r="B21" s="2">
        <v>2016854015</v>
      </c>
      <c r="C21" s="2" t="s">
        <v>255</v>
      </c>
      <c r="D21" s="3">
        <v>60</v>
      </c>
      <c r="E21" s="3">
        <v>79</v>
      </c>
      <c r="F21" s="3">
        <v>68</v>
      </c>
      <c r="G21" s="3">
        <v>73</v>
      </c>
      <c r="H21" s="3">
        <v>78</v>
      </c>
      <c r="I21" s="3">
        <v>81</v>
      </c>
      <c r="J21" s="3">
        <v>74</v>
      </c>
      <c r="K21" s="3">
        <v>87</v>
      </c>
      <c r="L21" s="3">
        <v>78</v>
      </c>
      <c r="M21" s="3">
        <v>92</v>
      </c>
      <c r="N21" s="50">
        <f t="shared" si="3"/>
        <v>77</v>
      </c>
      <c r="O21" s="2">
        <v>31</v>
      </c>
      <c r="P21" s="1">
        <v>1</v>
      </c>
      <c r="Q21" s="1" t="s">
        <v>256</v>
      </c>
      <c r="R21" s="1" t="s">
        <v>257</v>
      </c>
      <c r="S21" s="1" t="s">
        <v>32</v>
      </c>
      <c r="T21" s="1">
        <v>5.1657000000000002</v>
      </c>
      <c r="U21" s="1" t="s">
        <v>258</v>
      </c>
      <c r="V21" s="1">
        <v>20</v>
      </c>
      <c r="W21" s="1">
        <v>2</v>
      </c>
      <c r="X21" s="1">
        <v>25.828499999999998</v>
      </c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>
        <v>1</v>
      </c>
      <c r="AJ21" s="1">
        <v>25.828499999999998</v>
      </c>
      <c r="AK21" s="1">
        <f t="shared" si="4"/>
        <v>62.165700000000001</v>
      </c>
      <c r="AL21" s="4">
        <v>7</v>
      </c>
      <c r="AM21" s="1"/>
    </row>
    <row r="22" spans="1:39" s="6" customFormat="1">
      <c r="A22" s="52" t="s">
        <v>251</v>
      </c>
      <c r="B22" s="9">
        <v>2016854026</v>
      </c>
      <c r="C22" s="9" t="s">
        <v>259</v>
      </c>
      <c r="D22" s="49">
        <v>71</v>
      </c>
      <c r="E22" s="49">
        <v>88</v>
      </c>
      <c r="F22" s="49">
        <v>82</v>
      </c>
      <c r="G22" s="49">
        <v>66</v>
      </c>
      <c r="H22" s="49">
        <v>78</v>
      </c>
      <c r="I22" s="49">
        <v>83</v>
      </c>
      <c r="J22" s="49">
        <v>81</v>
      </c>
      <c r="K22" s="49">
        <v>85</v>
      </c>
      <c r="L22" s="49">
        <v>81</v>
      </c>
      <c r="M22" s="9">
        <v>91</v>
      </c>
      <c r="N22" s="50">
        <f t="shared" si="3"/>
        <v>80.599999999999994</v>
      </c>
      <c r="O22" s="2">
        <v>54</v>
      </c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>
        <v>1</v>
      </c>
      <c r="AJ22" s="1"/>
      <c r="AK22" s="1">
        <f t="shared" si="4"/>
        <v>61.819999999999993</v>
      </c>
      <c r="AL22" s="4">
        <v>8</v>
      </c>
      <c r="AM22" s="1"/>
    </row>
    <row r="23" spans="1:39" s="6" customFormat="1">
      <c r="A23" s="52" t="s">
        <v>224</v>
      </c>
      <c r="B23" s="9">
        <v>2016854017</v>
      </c>
      <c r="C23" s="9" t="s">
        <v>51</v>
      </c>
      <c r="D23" s="49">
        <v>74</v>
      </c>
      <c r="E23" s="49">
        <v>83</v>
      </c>
      <c r="F23" s="49">
        <v>82</v>
      </c>
      <c r="G23" s="49">
        <v>85</v>
      </c>
      <c r="H23" s="49">
        <v>81</v>
      </c>
      <c r="I23" s="49">
        <v>81</v>
      </c>
      <c r="J23" s="49">
        <v>90</v>
      </c>
      <c r="K23" s="49">
        <v>86</v>
      </c>
      <c r="L23" s="49">
        <v>89</v>
      </c>
      <c r="M23" s="9">
        <v>87</v>
      </c>
      <c r="N23" s="50">
        <f t="shared" si="3"/>
        <v>83.8</v>
      </c>
      <c r="O23" s="2">
        <v>22</v>
      </c>
      <c r="P23" s="4"/>
      <c r="Q23" s="4"/>
      <c r="R23" s="4"/>
      <c r="S23" s="4"/>
      <c r="T23" s="4"/>
      <c r="U23" s="4"/>
      <c r="V23" s="4"/>
      <c r="W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>
        <v>1</v>
      </c>
      <c r="AJ23" s="1">
        <f>AH23</f>
        <v>0</v>
      </c>
      <c r="AK23" s="1">
        <f t="shared" si="4"/>
        <v>60.86</v>
      </c>
      <c r="AL23" s="4">
        <v>9</v>
      </c>
      <c r="AM23" s="5"/>
    </row>
    <row r="24" spans="1:39" s="6" customFormat="1">
      <c r="A24" s="52" t="s">
        <v>224</v>
      </c>
      <c r="B24" s="9">
        <v>2016854023</v>
      </c>
      <c r="C24" s="9" t="s">
        <v>53</v>
      </c>
      <c r="D24" s="49">
        <v>77</v>
      </c>
      <c r="E24" s="49">
        <v>88</v>
      </c>
      <c r="F24" s="49">
        <v>85</v>
      </c>
      <c r="G24" s="49">
        <v>75</v>
      </c>
      <c r="H24" s="49">
        <v>82</v>
      </c>
      <c r="I24" s="49">
        <v>84</v>
      </c>
      <c r="J24" s="49">
        <v>72</v>
      </c>
      <c r="K24" s="49">
        <v>85</v>
      </c>
      <c r="L24" s="49">
        <v>81</v>
      </c>
      <c r="M24" s="9">
        <v>85</v>
      </c>
      <c r="N24" s="50">
        <f t="shared" si="3"/>
        <v>81.400000000000006</v>
      </c>
      <c r="O24" s="2">
        <v>32</v>
      </c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>
        <v>1</v>
      </c>
      <c r="AJ24" s="1">
        <f>AH24</f>
        <v>0</v>
      </c>
      <c r="AK24" s="1">
        <f t="shared" si="4"/>
        <v>60.18</v>
      </c>
      <c r="AL24" s="4">
        <v>10</v>
      </c>
    </row>
    <row r="25" spans="1:39" s="6" customFormat="1">
      <c r="A25" s="52" t="s">
        <v>224</v>
      </c>
      <c r="B25" s="9">
        <v>2016854022</v>
      </c>
      <c r="C25" s="9" t="s">
        <v>54</v>
      </c>
      <c r="D25" s="49">
        <v>74</v>
      </c>
      <c r="E25" s="49">
        <v>88</v>
      </c>
      <c r="F25" s="49">
        <v>82</v>
      </c>
      <c r="G25" s="49">
        <v>72</v>
      </c>
      <c r="H25" s="49">
        <v>84</v>
      </c>
      <c r="I25" s="49">
        <v>83</v>
      </c>
      <c r="J25" s="49">
        <v>87</v>
      </c>
      <c r="K25" s="49">
        <v>86</v>
      </c>
      <c r="L25" s="49">
        <v>80</v>
      </c>
      <c r="M25" s="9">
        <v>88</v>
      </c>
      <c r="N25" s="50">
        <f t="shared" si="3"/>
        <v>82.4</v>
      </c>
      <c r="O25" s="2">
        <v>24</v>
      </c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>
        <v>1</v>
      </c>
      <c r="AJ25" s="1">
        <f>AH25</f>
        <v>0</v>
      </c>
      <c r="AK25" s="1">
        <f t="shared" si="4"/>
        <v>60.08</v>
      </c>
      <c r="AL25" s="4">
        <v>11</v>
      </c>
    </row>
    <row r="26" spans="1:39" s="6" customFormat="1">
      <c r="A26" s="52" t="s">
        <v>245</v>
      </c>
      <c r="B26" s="9"/>
      <c r="C26" s="9"/>
      <c r="D26" s="49"/>
      <c r="E26" s="49"/>
      <c r="F26" s="49"/>
      <c r="G26" s="49"/>
      <c r="H26" s="49"/>
      <c r="I26" s="49"/>
      <c r="J26" s="49"/>
      <c r="K26" s="49"/>
      <c r="L26" s="49"/>
      <c r="M26" s="9"/>
      <c r="N26" s="50"/>
      <c r="O26" s="2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1"/>
      <c r="AK26" s="1"/>
      <c r="AL26" s="4"/>
    </row>
    <row r="27" spans="1:39" s="6" customFormat="1">
      <c r="A27" s="53" t="s">
        <v>230</v>
      </c>
      <c r="B27" s="36">
        <v>2016854016</v>
      </c>
      <c r="C27" s="53" t="s">
        <v>229</v>
      </c>
      <c r="D27" s="49">
        <v>80</v>
      </c>
      <c r="E27" s="49">
        <v>86</v>
      </c>
      <c r="F27" s="49">
        <v>96</v>
      </c>
      <c r="G27" s="49">
        <v>93</v>
      </c>
      <c r="H27" s="49">
        <v>90</v>
      </c>
      <c r="I27" s="49">
        <v>85</v>
      </c>
      <c r="J27" s="49">
        <v>95</v>
      </c>
      <c r="K27" s="49">
        <v>86</v>
      </c>
      <c r="L27" s="49">
        <v>91</v>
      </c>
      <c r="M27" s="9">
        <v>91</v>
      </c>
      <c r="N27" s="50">
        <f>AVERAGE(D27:M27)</f>
        <v>89.3</v>
      </c>
      <c r="O27" s="2">
        <v>27</v>
      </c>
      <c r="P27" s="4">
        <v>1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>
        <v>1</v>
      </c>
      <c r="AJ27" s="1">
        <f>AH27</f>
        <v>0</v>
      </c>
      <c r="AK27" s="1">
        <f>N27*0.7+O27*0.1+AJ27*0.2</f>
        <v>65.209999999999994</v>
      </c>
      <c r="AL27" s="4">
        <v>1</v>
      </c>
    </row>
    <row r="28" spans="1:39" s="6" customFormat="1">
      <c r="A28" s="53" t="s">
        <v>230</v>
      </c>
      <c r="B28" s="36">
        <v>2016854025</v>
      </c>
      <c r="C28" s="36" t="s">
        <v>44</v>
      </c>
      <c r="D28" s="49">
        <v>75</v>
      </c>
      <c r="E28" s="49">
        <v>89</v>
      </c>
      <c r="F28" s="49">
        <v>80</v>
      </c>
      <c r="G28" s="49">
        <v>83</v>
      </c>
      <c r="H28" s="49">
        <v>93</v>
      </c>
      <c r="I28" s="49">
        <v>86</v>
      </c>
      <c r="J28" s="49">
        <v>85</v>
      </c>
      <c r="K28" s="49">
        <v>86</v>
      </c>
      <c r="L28" s="49">
        <v>90</v>
      </c>
      <c r="M28" s="9">
        <v>95</v>
      </c>
      <c r="N28" s="50">
        <f>AVERAGE(D28:M28)</f>
        <v>86.2</v>
      </c>
      <c r="O28" s="2">
        <v>30</v>
      </c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>
        <v>1</v>
      </c>
      <c r="AJ28" s="1">
        <f>AH28</f>
        <v>0</v>
      </c>
      <c r="AK28" s="1">
        <f>N28*0.7+O28*0.1+AJ28*0.2</f>
        <v>63.339999999999996</v>
      </c>
      <c r="AL28" s="4">
        <v>2</v>
      </c>
    </row>
    <row r="29" spans="1:39" s="6" customFormat="1">
      <c r="A29" s="54" t="s">
        <v>223</v>
      </c>
      <c r="B29" s="43">
        <v>2016854002</v>
      </c>
      <c r="C29" s="54" t="s">
        <v>263</v>
      </c>
      <c r="D29" s="51">
        <v>70</v>
      </c>
      <c r="E29" s="49">
        <v>89</v>
      </c>
      <c r="F29" s="49">
        <v>95</v>
      </c>
      <c r="G29" s="49">
        <v>81</v>
      </c>
      <c r="H29" s="49">
        <v>82</v>
      </c>
      <c r="I29" s="49">
        <v>84</v>
      </c>
      <c r="J29" s="49">
        <v>86</v>
      </c>
      <c r="K29" s="49">
        <v>86</v>
      </c>
      <c r="L29" s="49">
        <v>92</v>
      </c>
      <c r="M29" s="33">
        <v>84</v>
      </c>
      <c r="N29" s="50">
        <f>AVERAGE(D29:M29)</f>
        <v>84.9</v>
      </c>
      <c r="O29" s="48">
        <v>27</v>
      </c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4">
        <v>1</v>
      </c>
      <c r="AJ29" s="1">
        <v>0</v>
      </c>
      <c r="AK29" s="1">
        <f>N29*0.7+O29*0.1+AJ29*0.2</f>
        <v>62.13</v>
      </c>
      <c r="AL29" s="4">
        <v>3</v>
      </c>
    </row>
    <row r="30" spans="1:39" s="6" customFormat="1">
      <c r="A30" s="52" t="s">
        <v>230</v>
      </c>
      <c r="B30" s="9">
        <v>2016854004</v>
      </c>
      <c r="C30" s="9" t="s">
        <v>55</v>
      </c>
      <c r="D30" s="49">
        <v>63</v>
      </c>
      <c r="E30" s="49">
        <v>79</v>
      </c>
      <c r="F30" s="49">
        <v>81</v>
      </c>
      <c r="G30" s="49">
        <v>69</v>
      </c>
      <c r="H30" s="49">
        <v>82</v>
      </c>
      <c r="I30" s="49">
        <v>86</v>
      </c>
      <c r="J30" s="49">
        <v>88</v>
      </c>
      <c r="K30" s="49">
        <v>85</v>
      </c>
      <c r="L30" s="49">
        <v>89</v>
      </c>
      <c r="M30" s="9">
        <v>87</v>
      </c>
      <c r="N30" s="50">
        <f>AVERAGE(D30:M30)</f>
        <v>80.900000000000006</v>
      </c>
      <c r="O30" s="2">
        <v>27</v>
      </c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>
        <v>1</v>
      </c>
      <c r="AJ30" s="1">
        <f>AH30</f>
        <v>0</v>
      </c>
      <c r="AK30" s="1">
        <f>N30*0.7+O30*0.1+AJ30*0.2</f>
        <v>59.330000000000005</v>
      </c>
      <c r="AL30" s="4">
        <v>4</v>
      </c>
    </row>
    <row r="31" spans="1:39" s="6" customFormat="1">
      <c r="A31" s="56" t="s">
        <v>230</v>
      </c>
      <c r="B31" s="9">
        <v>2016854028</v>
      </c>
      <c r="C31" s="56" t="s">
        <v>215</v>
      </c>
      <c r="D31" s="46">
        <v>76</v>
      </c>
      <c r="E31" s="46">
        <v>89</v>
      </c>
      <c r="F31" s="46">
        <v>84</v>
      </c>
      <c r="G31" s="46">
        <v>73</v>
      </c>
      <c r="H31" s="46">
        <v>90</v>
      </c>
      <c r="I31" s="46">
        <v>88</v>
      </c>
      <c r="J31" s="46">
        <v>71</v>
      </c>
      <c r="K31" s="46">
        <v>85</v>
      </c>
      <c r="L31" s="46">
        <v>90</v>
      </c>
      <c r="M31" s="9">
        <v>84</v>
      </c>
      <c r="N31" s="50">
        <f>AVERAGE(D31:M31)</f>
        <v>83</v>
      </c>
      <c r="O31" s="48">
        <v>11</v>
      </c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4">
        <v>1</v>
      </c>
      <c r="AJ31" s="1">
        <f>AH31</f>
        <v>0</v>
      </c>
      <c r="AK31" s="1">
        <f>N31*0.7+O31*0.1+AJ31*0.2</f>
        <v>59.199999999999996</v>
      </c>
      <c r="AL31" s="4">
        <v>5</v>
      </c>
    </row>
    <row r="32" spans="1:39" s="6" customFormat="1">
      <c r="A32" s="52" t="s">
        <v>246</v>
      </c>
      <c r="B32" s="9"/>
      <c r="C32" s="9"/>
      <c r="D32" s="49"/>
      <c r="E32" s="49"/>
      <c r="F32" s="49"/>
      <c r="G32" s="49"/>
      <c r="H32" s="49"/>
      <c r="I32" s="49"/>
      <c r="J32" s="49"/>
      <c r="K32" s="49"/>
      <c r="L32" s="49"/>
      <c r="M32" s="9"/>
      <c r="N32" s="50"/>
      <c r="O32" s="2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1"/>
      <c r="AK32" s="1"/>
      <c r="AL32" s="4"/>
    </row>
    <row r="33" spans="1:38" s="6" customFormat="1">
      <c r="A33" s="52"/>
      <c r="B33" s="9"/>
      <c r="C33" s="9"/>
      <c r="D33" s="49"/>
      <c r="E33" s="49"/>
      <c r="F33" s="49"/>
      <c r="G33" s="49"/>
      <c r="H33" s="49"/>
      <c r="I33" s="49"/>
      <c r="J33" s="49"/>
      <c r="K33" s="49"/>
      <c r="L33" s="49"/>
      <c r="M33" s="9"/>
      <c r="N33" s="50"/>
      <c r="O33" s="2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1"/>
      <c r="AK33" s="1"/>
      <c r="AL33" s="4"/>
    </row>
    <row r="34" spans="1:38" s="5" customFormat="1">
      <c r="A34" s="55"/>
      <c r="B34" s="2"/>
      <c r="C34" s="2"/>
      <c r="D34" s="3"/>
      <c r="E34" s="3"/>
      <c r="F34" s="3"/>
      <c r="G34" s="3"/>
      <c r="H34" s="3"/>
      <c r="I34" s="3"/>
      <c r="J34" s="3"/>
      <c r="K34" s="3"/>
      <c r="L34" s="3"/>
      <c r="M34" s="3"/>
      <c r="N34" s="50"/>
      <c r="O34" s="2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4"/>
    </row>
  </sheetData>
  <sortState ref="A27:AM31">
    <sortCondition descending="1" ref="AK27:AK31"/>
  </sortState>
  <mergeCells count="3">
    <mergeCell ref="A2:C2"/>
    <mergeCell ref="D2:N2"/>
    <mergeCell ref="P2:AJ2"/>
  </mergeCells>
  <phoneticPr fontId="6" type="noConversion"/>
  <pageMargins left="0.7" right="0.7" top="0.75" bottom="0.75" header="0.3" footer="0.3"/>
  <pageSetup paperSize="9" orientation="portrait" horizontalDpi="3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J39"/>
  <sheetViews>
    <sheetView workbookViewId="0">
      <selection activeCell="G13" sqref="G13"/>
    </sheetView>
  </sheetViews>
  <sheetFormatPr defaultRowHeight="14.25"/>
  <cols>
    <col min="1" max="1" width="9" style="12"/>
    <col min="2" max="2" width="13.125" style="12" customWidth="1"/>
    <col min="3" max="4" width="9" style="12"/>
    <col min="5" max="5" width="9" style="47"/>
    <col min="6" max="6" width="11.375" style="12" customWidth="1"/>
    <col min="7" max="14" width="9" style="12"/>
    <col min="15" max="15" width="11.125" style="12" customWidth="1"/>
    <col min="16" max="16" width="13.625" style="12" customWidth="1"/>
    <col min="17" max="34" width="9" style="12"/>
    <col min="35" max="35" width="9" style="14"/>
    <col min="36" max="16384" width="9" style="12"/>
  </cols>
  <sheetData>
    <row r="1" spans="1:36" ht="22.5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</row>
    <row r="2" spans="1:36" ht="15">
      <c r="A2" s="80" t="s">
        <v>1</v>
      </c>
      <c r="B2" s="80"/>
      <c r="C2" s="80"/>
      <c r="D2" s="15" t="s">
        <v>3</v>
      </c>
      <c r="E2" s="80" t="s">
        <v>4</v>
      </c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" t="s">
        <v>31</v>
      </c>
      <c r="AJ2" s="16" t="s">
        <v>227</v>
      </c>
    </row>
    <row r="3" spans="1:36">
      <c r="A3" s="17" t="s">
        <v>5</v>
      </c>
      <c r="B3" s="17" t="s">
        <v>6</v>
      </c>
      <c r="C3" s="17" t="s">
        <v>7</v>
      </c>
      <c r="D3" s="17" t="s">
        <v>18</v>
      </c>
      <c r="E3" s="48" t="s">
        <v>19</v>
      </c>
      <c r="F3" s="17" t="s">
        <v>20</v>
      </c>
      <c r="G3" s="17" t="s">
        <v>21</v>
      </c>
      <c r="H3" s="17" t="s">
        <v>22</v>
      </c>
      <c r="I3" s="17" t="s">
        <v>23</v>
      </c>
      <c r="J3" s="17" t="s">
        <v>24</v>
      </c>
      <c r="K3" s="17" t="s">
        <v>25</v>
      </c>
      <c r="L3" s="17" t="s">
        <v>26</v>
      </c>
      <c r="M3" s="17" t="s">
        <v>27</v>
      </c>
      <c r="N3" s="17" t="s">
        <v>19</v>
      </c>
      <c r="O3" s="17" t="s">
        <v>20</v>
      </c>
      <c r="P3" s="17" t="s">
        <v>21</v>
      </c>
      <c r="Q3" s="17" t="s">
        <v>22</v>
      </c>
      <c r="R3" s="17" t="s">
        <v>23</v>
      </c>
      <c r="S3" s="17" t="s">
        <v>24</v>
      </c>
      <c r="T3" s="17" t="s">
        <v>25</v>
      </c>
      <c r="U3" s="17" t="s">
        <v>26</v>
      </c>
      <c r="V3" s="17" t="s">
        <v>27</v>
      </c>
      <c r="W3" s="17" t="s">
        <v>19</v>
      </c>
      <c r="X3" s="17" t="s">
        <v>20</v>
      </c>
      <c r="Y3" s="17" t="s">
        <v>21</v>
      </c>
      <c r="Z3" s="17" t="s">
        <v>22</v>
      </c>
      <c r="AA3" s="17" t="s">
        <v>23</v>
      </c>
      <c r="AB3" s="17" t="s">
        <v>24</v>
      </c>
      <c r="AC3" s="17" t="s">
        <v>25</v>
      </c>
      <c r="AD3" s="17" t="s">
        <v>26</v>
      </c>
      <c r="AE3" s="17" t="s">
        <v>27</v>
      </c>
      <c r="AF3" s="17" t="s">
        <v>28</v>
      </c>
      <c r="AG3" s="17" t="s">
        <v>29</v>
      </c>
      <c r="AH3" s="17" t="s">
        <v>30</v>
      </c>
      <c r="AJ3" s="16"/>
    </row>
    <row r="4" spans="1:36">
      <c r="A4" s="44" t="s">
        <v>225</v>
      </c>
      <c r="B4" s="37">
        <v>2015852038</v>
      </c>
      <c r="C4" s="37" t="s">
        <v>194</v>
      </c>
      <c r="D4" s="37">
        <v>18</v>
      </c>
      <c r="E4" s="48">
        <v>1</v>
      </c>
      <c r="F4" s="17" t="s">
        <v>207</v>
      </c>
      <c r="G4" s="17" t="s">
        <v>232</v>
      </c>
      <c r="H4" s="18" t="s">
        <v>209</v>
      </c>
      <c r="I4" s="17"/>
      <c r="J4" s="17" t="s">
        <v>208</v>
      </c>
      <c r="K4" s="17">
        <v>5</v>
      </c>
      <c r="L4" s="17">
        <v>1</v>
      </c>
      <c r="M4" s="17">
        <v>5</v>
      </c>
      <c r="AF4" s="17">
        <v>5</v>
      </c>
      <c r="AG4" s="17">
        <v>0.39733436322400278</v>
      </c>
      <c r="AH4" s="17">
        <f t="shared" ref="AH4:AH10" si="0">AF4*AG4</f>
        <v>1.9866718161200139</v>
      </c>
      <c r="AI4" s="1">
        <f t="shared" ref="AI4:AI10" si="1">AH4*0.7+D4*0.3</f>
        <v>6.790670271284009</v>
      </c>
      <c r="AJ4" s="4">
        <v>1</v>
      </c>
    </row>
    <row r="5" spans="1:36">
      <c r="A5" s="35" t="s">
        <v>221</v>
      </c>
      <c r="B5" s="37">
        <v>2015852048</v>
      </c>
      <c r="C5" s="37" t="s">
        <v>183</v>
      </c>
      <c r="D5" s="37">
        <v>10</v>
      </c>
      <c r="E5" s="48">
        <v>1</v>
      </c>
      <c r="F5" s="17" t="s">
        <v>79</v>
      </c>
      <c r="G5" s="17" t="s">
        <v>184</v>
      </c>
      <c r="H5" s="17" t="s">
        <v>81</v>
      </c>
      <c r="I5" s="17">
        <v>0</v>
      </c>
      <c r="J5" s="17">
        <v>0</v>
      </c>
      <c r="K5" s="17">
        <v>5</v>
      </c>
      <c r="L5" s="17">
        <v>2</v>
      </c>
      <c r="M5" s="17">
        <v>1.25</v>
      </c>
      <c r="N5" s="17">
        <v>2</v>
      </c>
      <c r="O5" s="17" t="s">
        <v>202</v>
      </c>
      <c r="P5" s="17" t="s">
        <v>233</v>
      </c>
      <c r="Q5" s="18" t="s">
        <v>203</v>
      </c>
      <c r="R5" s="17"/>
      <c r="S5" s="17"/>
      <c r="T5" s="17">
        <v>3</v>
      </c>
      <c r="U5" s="17">
        <v>1</v>
      </c>
      <c r="V5" s="17">
        <v>1.5</v>
      </c>
      <c r="W5" s="17"/>
      <c r="X5" s="17"/>
      <c r="Y5" s="17"/>
      <c r="Z5" s="17"/>
      <c r="AA5" s="17"/>
      <c r="AB5" s="17"/>
      <c r="AC5" s="17"/>
      <c r="AD5" s="17"/>
      <c r="AE5" s="17"/>
      <c r="AF5" s="17">
        <v>2.75</v>
      </c>
      <c r="AG5" s="17">
        <v>0.39733436322400278</v>
      </c>
      <c r="AH5" s="17">
        <f t="shared" si="0"/>
        <v>1.0926694988660077</v>
      </c>
      <c r="AI5" s="1">
        <f t="shared" si="1"/>
        <v>3.7648686492062051</v>
      </c>
      <c r="AJ5" s="4">
        <v>2</v>
      </c>
    </row>
    <row r="6" spans="1:36">
      <c r="A6" s="35" t="s">
        <v>225</v>
      </c>
      <c r="B6" s="37">
        <v>2015852042</v>
      </c>
      <c r="C6" s="35" t="s">
        <v>198</v>
      </c>
      <c r="D6" s="35">
        <v>10</v>
      </c>
      <c r="E6" s="56">
        <v>1</v>
      </c>
      <c r="F6" s="18" t="s">
        <v>199</v>
      </c>
      <c r="G6" s="18" t="s">
        <v>200</v>
      </c>
      <c r="H6" s="18" t="s">
        <v>201</v>
      </c>
      <c r="I6" s="18"/>
      <c r="J6" s="18"/>
      <c r="K6" s="18">
        <v>3</v>
      </c>
      <c r="L6" s="18">
        <v>1</v>
      </c>
      <c r="M6" s="18">
        <v>1.5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>
        <v>1.5</v>
      </c>
      <c r="AG6" s="17">
        <v>0.39733436322400278</v>
      </c>
      <c r="AH6" s="17">
        <f t="shared" si="0"/>
        <v>0.5960015448360042</v>
      </c>
      <c r="AI6" s="1">
        <f t="shared" si="1"/>
        <v>3.417201081385203</v>
      </c>
      <c r="AJ6" s="4">
        <v>3</v>
      </c>
    </row>
    <row r="7" spans="1:36">
      <c r="A7" s="35" t="s">
        <v>221</v>
      </c>
      <c r="B7" s="37">
        <v>2015852039</v>
      </c>
      <c r="C7" s="37" t="s">
        <v>127</v>
      </c>
      <c r="D7" s="37">
        <v>9</v>
      </c>
      <c r="E7" s="48">
        <v>1</v>
      </c>
      <c r="F7" s="17" t="s">
        <v>128</v>
      </c>
      <c r="G7" s="17" t="s">
        <v>129</v>
      </c>
      <c r="H7" s="17" t="s">
        <v>130</v>
      </c>
      <c r="I7" s="17"/>
      <c r="J7" s="17"/>
      <c r="K7" s="17">
        <v>3</v>
      </c>
      <c r="L7" s="17">
        <v>1</v>
      </c>
      <c r="M7" s="17">
        <v>1.5</v>
      </c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>
        <v>1.5</v>
      </c>
      <c r="AG7" s="17">
        <v>0.39733436322400278</v>
      </c>
      <c r="AH7" s="17">
        <f t="shared" si="0"/>
        <v>0.5960015448360042</v>
      </c>
      <c r="AI7" s="1">
        <f t="shared" si="1"/>
        <v>3.1172010813852027</v>
      </c>
      <c r="AJ7" s="4">
        <v>4</v>
      </c>
    </row>
    <row r="8" spans="1:36">
      <c r="A8" s="41" t="s">
        <v>221</v>
      </c>
      <c r="B8" s="32">
        <v>2015852041</v>
      </c>
      <c r="C8" s="32" t="s">
        <v>137</v>
      </c>
      <c r="D8" s="32">
        <v>8</v>
      </c>
      <c r="E8" s="48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>
        <v>0</v>
      </c>
      <c r="AG8" s="17">
        <v>0.39733436322400278</v>
      </c>
      <c r="AH8" s="17">
        <f t="shared" si="0"/>
        <v>0</v>
      </c>
      <c r="AI8" s="1">
        <f t="shared" si="1"/>
        <v>2.4</v>
      </c>
      <c r="AJ8" s="32">
        <v>5</v>
      </c>
    </row>
    <row r="9" spans="1:36">
      <c r="A9" s="41" t="s">
        <v>221</v>
      </c>
      <c r="B9" s="32">
        <v>2015852047</v>
      </c>
      <c r="C9" s="32" t="s">
        <v>161</v>
      </c>
      <c r="D9" s="32">
        <v>8</v>
      </c>
      <c r="E9" s="48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>
        <v>0</v>
      </c>
      <c r="AG9" s="17">
        <v>0.39733436322400278</v>
      </c>
      <c r="AH9" s="17">
        <f t="shared" si="0"/>
        <v>0</v>
      </c>
      <c r="AI9" s="1">
        <f t="shared" si="1"/>
        <v>2.4</v>
      </c>
      <c r="AJ9" s="32">
        <v>6</v>
      </c>
    </row>
    <row r="10" spans="1:36">
      <c r="A10" s="18" t="s">
        <v>221</v>
      </c>
      <c r="B10" s="17">
        <v>2015852043</v>
      </c>
      <c r="C10" s="17" t="s">
        <v>138</v>
      </c>
      <c r="D10" s="17">
        <v>6</v>
      </c>
      <c r="E10" s="48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>
        <v>0</v>
      </c>
      <c r="AG10" s="17">
        <v>0.39733436322400278</v>
      </c>
      <c r="AH10" s="17">
        <f t="shared" si="0"/>
        <v>0</v>
      </c>
      <c r="AI10" s="1">
        <f t="shared" si="1"/>
        <v>1.7999999999999998</v>
      </c>
      <c r="AJ10" s="4">
        <v>7</v>
      </c>
    </row>
    <row r="11" spans="1:36">
      <c r="A11" s="18" t="s">
        <v>238</v>
      </c>
      <c r="B11" s="17"/>
      <c r="C11" s="17"/>
      <c r="D11" s="17"/>
      <c r="E11" s="48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"/>
      <c r="AJ11" s="4"/>
    </row>
    <row r="12" spans="1:36">
      <c r="A12" s="35" t="s">
        <v>220</v>
      </c>
      <c r="B12" s="37">
        <v>2015852011</v>
      </c>
      <c r="C12" s="37" t="s">
        <v>168</v>
      </c>
      <c r="D12" s="37">
        <v>31</v>
      </c>
      <c r="E12" s="48">
        <v>1</v>
      </c>
      <c r="F12" s="17" t="s">
        <v>169</v>
      </c>
      <c r="G12" s="17" t="s">
        <v>170</v>
      </c>
      <c r="H12" s="17" t="s">
        <v>32</v>
      </c>
      <c r="I12" s="17">
        <v>4.7058999999999997</v>
      </c>
      <c r="J12" s="17" t="s">
        <v>171</v>
      </c>
      <c r="K12" s="17">
        <v>20</v>
      </c>
      <c r="L12" s="17">
        <v>1</v>
      </c>
      <c r="M12" s="17">
        <v>94.117999999999995</v>
      </c>
      <c r="N12" s="17">
        <v>2</v>
      </c>
      <c r="O12" s="17" t="s">
        <v>172</v>
      </c>
      <c r="P12" s="17" t="s">
        <v>173</v>
      </c>
      <c r="Q12" s="17" t="s">
        <v>32</v>
      </c>
      <c r="R12" s="17">
        <v>4.0799000000000003</v>
      </c>
      <c r="S12" s="17" t="s">
        <v>174</v>
      </c>
      <c r="T12" s="17">
        <v>20</v>
      </c>
      <c r="U12" s="17">
        <v>1</v>
      </c>
      <c r="V12" s="17">
        <v>81.598000000000013</v>
      </c>
      <c r="W12" s="17"/>
      <c r="X12" s="17"/>
      <c r="Y12" s="17"/>
      <c r="Z12" s="17"/>
      <c r="AA12" s="17"/>
      <c r="AB12" s="17"/>
      <c r="AC12" s="17"/>
      <c r="AD12" s="17"/>
      <c r="AE12" s="17"/>
      <c r="AF12" s="17">
        <v>175.71600000000001</v>
      </c>
      <c r="AG12" s="17">
        <v>0.39733436322400278</v>
      </c>
      <c r="AH12" s="17">
        <f>AF12*AG12</f>
        <v>69.81800496826888</v>
      </c>
      <c r="AI12" s="1">
        <f t="shared" ref="AI12:AI19" si="2">AH12*0.7+D12*0.3</f>
        <v>58.172603477788208</v>
      </c>
      <c r="AJ12" s="4">
        <v>1</v>
      </c>
    </row>
    <row r="13" spans="1:36">
      <c r="A13" s="35" t="s">
        <v>220</v>
      </c>
      <c r="B13" s="37">
        <v>2015852012</v>
      </c>
      <c r="C13" s="35" t="s">
        <v>191</v>
      </c>
      <c r="D13" s="37">
        <v>22</v>
      </c>
      <c r="E13" s="48">
        <v>1</v>
      </c>
      <c r="F13" s="17" t="s">
        <v>176</v>
      </c>
      <c r="G13" s="17" t="s">
        <v>177</v>
      </c>
      <c r="H13" s="17" t="s">
        <v>32</v>
      </c>
      <c r="I13" s="17">
        <v>2.4649999999999999</v>
      </c>
      <c r="J13" s="17" t="s">
        <v>178</v>
      </c>
      <c r="K13" s="17">
        <v>12</v>
      </c>
      <c r="L13" s="17">
        <v>1</v>
      </c>
      <c r="M13" s="17">
        <v>29.58</v>
      </c>
      <c r="N13" s="17">
        <v>2</v>
      </c>
      <c r="O13" s="17" t="s">
        <v>106</v>
      </c>
      <c r="P13" s="17" t="s">
        <v>179</v>
      </c>
      <c r="Q13" s="17" t="s">
        <v>32</v>
      </c>
      <c r="R13" s="17">
        <v>4.0759999999999996</v>
      </c>
      <c r="S13" s="17" t="s">
        <v>108</v>
      </c>
      <c r="T13" s="17">
        <v>20</v>
      </c>
      <c r="U13" s="17">
        <v>1</v>
      </c>
      <c r="V13" s="17">
        <v>81.52</v>
      </c>
      <c r="W13" s="17">
        <v>3</v>
      </c>
      <c r="X13" s="17" t="s">
        <v>180</v>
      </c>
      <c r="Y13" s="17" t="s">
        <v>181</v>
      </c>
      <c r="Z13" s="17" t="s">
        <v>32</v>
      </c>
      <c r="AA13" s="17">
        <v>6.4288999999999996</v>
      </c>
      <c r="AB13" s="17" t="s">
        <v>182</v>
      </c>
      <c r="AC13" s="17">
        <v>20</v>
      </c>
      <c r="AD13" s="17">
        <v>2</v>
      </c>
      <c r="AE13" s="17">
        <v>32.144500000000001</v>
      </c>
      <c r="AF13" s="17">
        <v>143.24450000000002</v>
      </c>
      <c r="AG13" s="17">
        <v>0.39733436322400278</v>
      </c>
      <c r="AH13" s="17">
        <f>AF13*AG13</f>
        <v>56.915962192840674</v>
      </c>
      <c r="AI13" s="1">
        <f t="shared" si="2"/>
        <v>46.441173534988472</v>
      </c>
      <c r="AJ13" s="4">
        <v>2</v>
      </c>
    </row>
    <row r="14" spans="1:36">
      <c r="A14" s="35" t="s">
        <v>220</v>
      </c>
      <c r="B14" s="37">
        <v>2015852009</v>
      </c>
      <c r="C14" s="37" t="s">
        <v>149</v>
      </c>
      <c r="D14" s="37">
        <v>10</v>
      </c>
      <c r="E14" s="48">
        <v>1</v>
      </c>
      <c r="F14" s="17" t="s">
        <v>150</v>
      </c>
      <c r="G14" s="17" t="s">
        <v>151</v>
      </c>
      <c r="H14" s="17" t="s">
        <v>32</v>
      </c>
      <c r="I14" s="17">
        <v>2.956</v>
      </c>
      <c r="J14" s="17" t="s">
        <v>36</v>
      </c>
      <c r="K14" s="17">
        <v>12</v>
      </c>
      <c r="L14" s="17">
        <v>1</v>
      </c>
      <c r="M14" s="17">
        <v>35.472000000000001</v>
      </c>
      <c r="N14" s="17">
        <v>2</v>
      </c>
      <c r="O14" s="1" t="s">
        <v>152</v>
      </c>
      <c r="P14" s="17" t="s">
        <v>153</v>
      </c>
      <c r="Q14" s="17" t="s">
        <v>32</v>
      </c>
      <c r="R14" s="17">
        <v>3.1080000000000001</v>
      </c>
      <c r="S14" s="17" t="s">
        <v>154</v>
      </c>
      <c r="T14" s="17">
        <v>12</v>
      </c>
      <c r="U14" s="17">
        <v>1</v>
      </c>
      <c r="V14" s="17">
        <v>37.295999999999999</v>
      </c>
      <c r="W14" s="17"/>
      <c r="X14" s="17"/>
      <c r="Y14" s="17"/>
      <c r="Z14" s="17"/>
      <c r="AA14" s="17"/>
      <c r="AB14" s="17"/>
      <c r="AC14" s="17"/>
      <c r="AD14" s="17"/>
      <c r="AE14" s="17"/>
      <c r="AF14" s="17">
        <v>72.768000000000001</v>
      </c>
      <c r="AG14" s="17">
        <v>0.39733436322400278</v>
      </c>
      <c r="AH14" s="17">
        <f>AF14*AG14</f>
        <v>28.913226943084236</v>
      </c>
      <c r="AI14" s="1">
        <f t="shared" si="2"/>
        <v>23.239258860158966</v>
      </c>
      <c r="AJ14" s="4">
        <v>3</v>
      </c>
    </row>
    <row r="15" spans="1:36">
      <c r="A15" s="35" t="s">
        <v>220</v>
      </c>
      <c r="B15" s="37">
        <v>2015852004</v>
      </c>
      <c r="C15" s="37" t="s">
        <v>131</v>
      </c>
      <c r="D15" s="37">
        <v>21</v>
      </c>
      <c r="E15" s="48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>
        <v>0</v>
      </c>
      <c r="AG15" s="17">
        <v>0.39733436322400278</v>
      </c>
      <c r="AH15" s="17">
        <f>AF15*AG15</f>
        <v>0</v>
      </c>
      <c r="AI15" s="1">
        <f t="shared" si="2"/>
        <v>6.3</v>
      </c>
      <c r="AJ15" s="4">
        <v>4</v>
      </c>
    </row>
    <row r="16" spans="1:36">
      <c r="A16" s="41" t="s">
        <v>226</v>
      </c>
      <c r="B16" s="32">
        <v>2015852013</v>
      </c>
      <c r="C16" s="32" t="s">
        <v>214</v>
      </c>
      <c r="D16" s="32">
        <v>15</v>
      </c>
      <c r="AI16" s="1">
        <f t="shared" si="2"/>
        <v>4.5</v>
      </c>
      <c r="AJ16" s="4">
        <v>5</v>
      </c>
    </row>
    <row r="17" spans="1:36">
      <c r="A17" s="18" t="s">
        <v>220</v>
      </c>
      <c r="B17" s="17">
        <v>2015852007</v>
      </c>
      <c r="C17" s="17" t="s">
        <v>146</v>
      </c>
      <c r="D17" s="17">
        <v>14</v>
      </c>
      <c r="E17" s="48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>
        <v>0</v>
      </c>
      <c r="AG17" s="17">
        <v>0.39733436322400278</v>
      </c>
      <c r="AH17" s="17">
        <f>AF17*AG17</f>
        <v>0</v>
      </c>
      <c r="AI17" s="1">
        <f t="shared" si="2"/>
        <v>4.2</v>
      </c>
      <c r="AJ17" s="4">
        <v>6</v>
      </c>
    </row>
    <row r="18" spans="1:36">
      <c r="A18" s="18" t="s">
        <v>220</v>
      </c>
      <c r="B18" s="17">
        <v>2015852002</v>
      </c>
      <c r="C18" s="18" t="s">
        <v>195</v>
      </c>
      <c r="D18" s="17">
        <v>5</v>
      </c>
      <c r="E18" s="48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>
        <v>0</v>
      </c>
      <c r="AG18" s="17">
        <v>0.39733436322400278</v>
      </c>
      <c r="AH18" s="17">
        <f>AF18*AG18</f>
        <v>0</v>
      </c>
      <c r="AI18" s="1">
        <f t="shared" si="2"/>
        <v>1.5</v>
      </c>
      <c r="AJ18" s="4">
        <v>7</v>
      </c>
    </row>
    <row r="19" spans="1:36">
      <c r="A19" s="18" t="s">
        <v>220</v>
      </c>
      <c r="B19" s="17">
        <v>2015852014</v>
      </c>
      <c r="C19" s="17" t="s">
        <v>186</v>
      </c>
      <c r="D19" s="17">
        <v>1</v>
      </c>
      <c r="E19" s="48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>
        <v>0</v>
      </c>
      <c r="AG19" s="17">
        <v>0.39733436322400278</v>
      </c>
      <c r="AH19" s="17">
        <f>AF19*AG19</f>
        <v>0</v>
      </c>
      <c r="AI19" s="1">
        <f t="shared" si="2"/>
        <v>0.3</v>
      </c>
      <c r="AJ19" s="4">
        <v>8</v>
      </c>
    </row>
    <row r="20" spans="1:36">
      <c r="A20" s="18" t="s">
        <v>235</v>
      </c>
      <c r="B20" s="17"/>
      <c r="C20" s="17"/>
      <c r="D20" s="17"/>
      <c r="E20" s="48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"/>
      <c r="AJ20" s="4"/>
    </row>
    <row r="21" spans="1:36">
      <c r="A21" s="35" t="s">
        <v>222</v>
      </c>
      <c r="B21" s="37">
        <v>2015852034</v>
      </c>
      <c r="C21" s="37" t="s">
        <v>156</v>
      </c>
      <c r="D21" s="37">
        <v>32</v>
      </c>
      <c r="E21" s="48">
        <v>1</v>
      </c>
      <c r="F21" s="17" t="s">
        <v>157</v>
      </c>
      <c r="G21" s="17">
        <v>0</v>
      </c>
      <c r="H21" s="17" t="s">
        <v>32</v>
      </c>
      <c r="I21" s="17">
        <v>5.4909999999999997</v>
      </c>
      <c r="J21" s="17">
        <v>0</v>
      </c>
      <c r="K21" s="17">
        <v>20</v>
      </c>
      <c r="L21" s="17">
        <v>1</v>
      </c>
      <c r="M21" s="17">
        <v>109.82</v>
      </c>
      <c r="N21" s="17">
        <v>2</v>
      </c>
      <c r="O21" s="17" t="s">
        <v>158</v>
      </c>
      <c r="P21" s="17">
        <v>0</v>
      </c>
      <c r="Q21" s="17" t="s">
        <v>32</v>
      </c>
      <c r="R21" s="17">
        <v>1.6598999999999999</v>
      </c>
      <c r="S21" s="17" t="s">
        <v>159</v>
      </c>
      <c r="T21" s="17">
        <v>8</v>
      </c>
      <c r="U21" s="17">
        <v>1</v>
      </c>
      <c r="V21" s="17">
        <v>13.279199999999999</v>
      </c>
      <c r="W21" s="17">
        <v>3</v>
      </c>
      <c r="X21" s="17" t="s">
        <v>160</v>
      </c>
      <c r="Y21" s="17"/>
      <c r="Z21" s="17" t="s">
        <v>32</v>
      </c>
      <c r="AA21" s="17">
        <v>6.4288999999999996</v>
      </c>
      <c r="AB21" s="17"/>
      <c r="AC21" s="17">
        <v>20</v>
      </c>
      <c r="AD21" s="17">
        <v>1</v>
      </c>
      <c r="AE21" s="17">
        <v>128.578</v>
      </c>
      <c r="AF21" s="17">
        <v>251.6772</v>
      </c>
      <c r="AG21" s="17">
        <v>0.39733436322400278</v>
      </c>
      <c r="AH21" s="17">
        <f t="shared" ref="AH21:AH26" si="3">AF21*AG21</f>
        <v>100</v>
      </c>
      <c r="AI21" s="1">
        <f t="shared" ref="AI21:AI26" si="4">AH21*0.7+D21*0.3</f>
        <v>79.599999999999994</v>
      </c>
      <c r="AJ21" s="4">
        <v>1</v>
      </c>
    </row>
    <row r="22" spans="1:36">
      <c r="A22" s="35" t="s">
        <v>222</v>
      </c>
      <c r="B22" s="37">
        <v>2015852037</v>
      </c>
      <c r="C22" s="37" t="s">
        <v>190</v>
      </c>
      <c r="D22" s="37">
        <v>55</v>
      </c>
      <c r="E22" s="48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>
        <v>0</v>
      </c>
      <c r="AG22" s="17">
        <v>0.39733436322400278</v>
      </c>
      <c r="AH22" s="17">
        <f t="shared" si="3"/>
        <v>0</v>
      </c>
      <c r="AI22" s="1">
        <f t="shared" si="4"/>
        <v>16.5</v>
      </c>
      <c r="AJ22" s="4">
        <v>2</v>
      </c>
    </row>
    <row r="23" spans="1:36">
      <c r="A23" s="41" t="s">
        <v>224</v>
      </c>
      <c r="B23" s="32">
        <v>2015852035</v>
      </c>
      <c r="C23" s="32" t="s">
        <v>162</v>
      </c>
      <c r="D23" s="32">
        <v>19</v>
      </c>
      <c r="E23" s="48">
        <v>1</v>
      </c>
      <c r="F23" s="17" t="s">
        <v>38</v>
      </c>
      <c r="G23" s="17" t="s">
        <v>163</v>
      </c>
      <c r="H23" s="17" t="s">
        <v>32</v>
      </c>
      <c r="I23" s="17">
        <v>2.0089999999999999</v>
      </c>
      <c r="J23" s="17" t="s">
        <v>40</v>
      </c>
      <c r="K23" s="17">
        <v>8</v>
      </c>
      <c r="L23" s="17">
        <v>1</v>
      </c>
      <c r="M23" s="17">
        <v>16.071999999999999</v>
      </c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>
        <v>16.071999999999999</v>
      </c>
      <c r="AG23" s="17">
        <v>0.39733436322400278</v>
      </c>
      <c r="AH23" s="17">
        <f t="shared" si="3"/>
        <v>6.3859578857361727</v>
      </c>
      <c r="AI23" s="1">
        <f t="shared" si="4"/>
        <v>10.170170520015322</v>
      </c>
      <c r="AJ23" s="4">
        <v>3</v>
      </c>
    </row>
    <row r="24" spans="1:36">
      <c r="A24" s="18" t="s">
        <v>222</v>
      </c>
      <c r="B24" s="17">
        <v>2015852032</v>
      </c>
      <c r="C24" s="17" t="s">
        <v>189</v>
      </c>
      <c r="D24" s="17">
        <v>21</v>
      </c>
      <c r="E24" s="48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>
        <v>0</v>
      </c>
      <c r="AG24" s="17">
        <v>0.39733436322400278</v>
      </c>
      <c r="AH24" s="17">
        <f t="shared" si="3"/>
        <v>0</v>
      </c>
      <c r="AI24" s="1">
        <f t="shared" si="4"/>
        <v>6.3</v>
      </c>
      <c r="AJ24" s="4">
        <v>4</v>
      </c>
    </row>
    <row r="25" spans="1:36">
      <c r="A25" s="18" t="s">
        <v>224</v>
      </c>
      <c r="B25" s="17">
        <v>2015852033</v>
      </c>
      <c r="C25" s="17" t="s">
        <v>139</v>
      </c>
      <c r="D25" s="17">
        <v>11</v>
      </c>
      <c r="E25" s="48">
        <v>1</v>
      </c>
      <c r="F25" s="17" t="s">
        <v>140</v>
      </c>
      <c r="G25" s="17" t="s">
        <v>141</v>
      </c>
      <c r="H25" s="17" t="s">
        <v>32</v>
      </c>
      <c r="I25" s="17">
        <v>2.9548999999999999</v>
      </c>
      <c r="J25" s="17" t="s">
        <v>142</v>
      </c>
      <c r="K25" s="17">
        <v>8</v>
      </c>
      <c r="L25" s="17">
        <v>2</v>
      </c>
      <c r="M25" s="17">
        <v>5.9097999999999997</v>
      </c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>
        <v>5.9097999999999997</v>
      </c>
      <c r="AG25" s="17">
        <v>0.39733436322400278</v>
      </c>
      <c r="AH25" s="17">
        <f t="shared" si="3"/>
        <v>2.3481666197812117</v>
      </c>
      <c r="AI25" s="1">
        <f t="shared" si="4"/>
        <v>4.9437166338468481</v>
      </c>
      <c r="AJ25" s="4">
        <v>5</v>
      </c>
    </row>
    <row r="26" spans="1:36">
      <c r="A26" s="18" t="s">
        <v>222</v>
      </c>
      <c r="B26" s="17">
        <v>2015852036</v>
      </c>
      <c r="C26" s="17" t="s">
        <v>164</v>
      </c>
      <c r="D26" s="17">
        <v>6</v>
      </c>
      <c r="E26" s="48">
        <v>1</v>
      </c>
      <c r="F26" s="17" t="s">
        <v>79</v>
      </c>
      <c r="G26" s="17" t="s">
        <v>165</v>
      </c>
      <c r="H26" s="17" t="s">
        <v>81</v>
      </c>
      <c r="I26" s="17">
        <v>0</v>
      </c>
      <c r="J26" s="17" t="s">
        <v>166</v>
      </c>
      <c r="K26" s="17">
        <v>5</v>
      </c>
      <c r="L26" s="17">
        <v>1</v>
      </c>
      <c r="M26" s="17">
        <v>5</v>
      </c>
      <c r="N26" s="17">
        <v>2</v>
      </c>
      <c r="O26" s="17" t="s">
        <v>79</v>
      </c>
      <c r="P26" s="17" t="s">
        <v>167</v>
      </c>
      <c r="Q26" s="17" t="s">
        <v>81</v>
      </c>
      <c r="R26" s="17">
        <v>0</v>
      </c>
      <c r="S26" s="17" t="s">
        <v>166</v>
      </c>
      <c r="T26" s="17">
        <v>5</v>
      </c>
      <c r="U26" s="17">
        <v>2</v>
      </c>
      <c r="V26" s="17">
        <v>1.25</v>
      </c>
      <c r="W26" s="17"/>
      <c r="X26" s="17"/>
      <c r="Y26" s="17"/>
      <c r="Z26" s="17"/>
      <c r="AA26" s="17"/>
      <c r="AB26" s="17"/>
      <c r="AC26" s="17"/>
      <c r="AD26" s="17"/>
      <c r="AE26" s="17"/>
      <c r="AF26" s="17">
        <v>6.25</v>
      </c>
      <c r="AG26" s="17">
        <v>0.39733436322400278</v>
      </c>
      <c r="AH26" s="17">
        <f t="shared" si="3"/>
        <v>2.4833397701500175</v>
      </c>
      <c r="AI26" s="1">
        <f t="shared" si="4"/>
        <v>3.538337839105012</v>
      </c>
      <c r="AJ26" s="4">
        <v>6</v>
      </c>
    </row>
    <row r="27" spans="1:36">
      <c r="A27" s="18" t="s">
        <v>237</v>
      </c>
      <c r="B27" s="17"/>
      <c r="C27" s="17"/>
      <c r="D27" s="17"/>
      <c r="E27" s="48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"/>
      <c r="AJ27" s="4"/>
    </row>
    <row r="28" spans="1:36">
      <c r="A28" s="35" t="s">
        <v>223</v>
      </c>
      <c r="B28" s="37">
        <v>2015852019</v>
      </c>
      <c r="C28" s="37" t="s">
        <v>133</v>
      </c>
      <c r="D28" s="37">
        <v>9</v>
      </c>
      <c r="E28" s="48">
        <v>1</v>
      </c>
      <c r="F28" s="17" t="s">
        <v>134</v>
      </c>
      <c r="G28" s="17" t="s">
        <v>135</v>
      </c>
      <c r="H28" s="17" t="s">
        <v>32</v>
      </c>
      <c r="I28" s="17">
        <v>2.3559000000000001</v>
      </c>
      <c r="J28" s="17" t="s">
        <v>136</v>
      </c>
      <c r="K28" s="17">
        <v>20</v>
      </c>
      <c r="L28" s="17">
        <v>1</v>
      </c>
      <c r="M28" s="17">
        <v>47.118000000000002</v>
      </c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>
        <v>47.118000000000002</v>
      </c>
      <c r="AG28" s="17">
        <v>0.39733436322400278</v>
      </c>
      <c r="AH28" s="17">
        <f t="shared" ref="AH28:AH38" si="5">AF28*AG28</f>
        <v>18.721600526388563</v>
      </c>
      <c r="AI28" s="1">
        <f t="shared" ref="AI28:AI38" si="6">AH28*0.7+D28*0.3</f>
        <v>15.805120368471993</v>
      </c>
      <c r="AJ28" s="4">
        <v>1</v>
      </c>
    </row>
    <row r="29" spans="1:36">
      <c r="A29" s="35" t="s">
        <v>223</v>
      </c>
      <c r="B29" s="37">
        <v>2015852029</v>
      </c>
      <c r="C29" s="37" t="s">
        <v>187</v>
      </c>
      <c r="D29" s="37">
        <v>5</v>
      </c>
      <c r="E29" s="48">
        <v>1</v>
      </c>
      <c r="F29" s="17" t="s">
        <v>180</v>
      </c>
      <c r="G29" s="17" t="s">
        <v>188</v>
      </c>
      <c r="H29" s="17" t="s">
        <v>32</v>
      </c>
      <c r="I29" s="17">
        <v>6.4288999999999996</v>
      </c>
      <c r="J29" s="17" t="s">
        <v>182</v>
      </c>
      <c r="K29" s="17">
        <v>20</v>
      </c>
      <c r="L29" s="17">
        <v>2</v>
      </c>
      <c r="M29" s="17">
        <v>32.144500000000001</v>
      </c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>
        <v>32.144500000000001</v>
      </c>
      <c r="AG29" s="17">
        <v>0.39733436322400278</v>
      </c>
      <c r="AH29" s="17">
        <f t="shared" si="5"/>
        <v>12.772114438653958</v>
      </c>
      <c r="AI29" s="1">
        <f t="shared" si="6"/>
        <v>10.44048010705777</v>
      </c>
      <c r="AJ29" s="4">
        <v>2</v>
      </c>
    </row>
    <row r="30" spans="1:36">
      <c r="A30" s="35" t="s">
        <v>223</v>
      </c>
      <c r="B30" s="37">
        <v>2015852020</v>
      </c>
      <c r="C30" s="37" t="s">
        <v>143</v>
      </c>
      <c r="D30" s="37">
        <v>14</v>
      </c>
      <c r="E30" s="48">
        <v>1</v>
      </c>
      <c r="F30" s="17" t="s">
        <v>79</v>
      </c>
      <c r="G30" s="17" t="s">
        <v>196</v>
      </c>
      <c r="H30" s="17" t="s">
        <v>81</v>
      </c>
      <c r="I30" s="17">
        <v>1</v>
      </c>
      <c r="J30" s="17" t="s">
        <v>197</v>
      </c>
      <c r="K30" s="17">
        <v>5</v>
      </c>
      <c r="L30" s="17">
        <v>1</v>
      </c>
      <c r="M30" s="17">
        <v>5</v>
      </c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>
        <v>5</v>
      </c>
      <c r="AG30" s="17">
        <v>0.39733436322400278</v>
      </c>
      <c r="AH30" s="17">
        <f t="shared" si="5"/>
        <v>1.9866718161200139</v>
      </c>
      <c r="AI30" s="1">
        <f t="shared" si="6"/>
        <v>5.5906702712840097</v>
      </c>
      <c r="AJ30" s="4">
        <v>3</v>
      </c>
    </row>
    <row r="31" spans="1:36">
      <c r="A31" s="35" t="s">
        <v>223</v>
      </c>
      <c r="B31" s="37">
        <v>2015852022</v>
      </c>
      <c r="C31" s="37" t="s">
        <v>147</v>
      </c>
      <c r="D31" s="37">
        <v>11</v>
      </c>
      <c r="E31" s="48">
        <v>1</v>
      </c>
      <c r="F31" s="17" t="s">
        <v>79</v>
      </c>
      <c r="G31" s="17" t="s">
        <v>148</v>
      </c>
      <c r="H31" s="17" t="s">
        <v>81</v>
      </c>
      <c r="I31" s="17"/>
      <c r="J31" s="17" t="s">
        <v>82</v>
      </c>
      <c r="K31" s="17">
        <v>5</v>
      </c>
      <c r="L31" s="17">
        <v>1</v>
      </c>
      <c r="M31" s="17">
        <v>5</v>
      </c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>
        <v>5</v>
      </c>
      <c r="AG31" s="17">
        <v>0.39733436322400278</v>
      </c>
      <c r="AH31" s="17">
        <f t="shared" si="5"/>
        <v>1.9866718161200139</v>
      </c>
      <c r="AI31" s="1">
        <f t="shared" si="6"/>
        <v>4.6906702712840094</v>
      </c>
      <c r="AJ31" s="4">
        <v>4</v>
      </c>
    </row>
    <row r="32" spans="1:36">
      <c r="A32" s="35" t="s">
        <v>223</v>
      </c>
      <c r="B32" s="37">
        <v>2015852026</v>
      </c>
      <c r="C32" s="37" t="s">
        <v>175</v>
      </c>
      <c r="D32" s="37">
        <v>13</v>
      </c>
      <c r="E32" s="48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>
        <v>0</v>
      </c>
      <c r="AG32" s="17">
        <v>0.39733436322400278</v>
      </c>
      <c r="AH32" s="17">
        <f t="shared" si="5"/>
        <v>0</v>
      </c>
      <c r="AI32" s="1">
        <f t="shared" si="6"/>
        <v>3.9</v>
      </c>
      <c r="AJ32" s="32">
        <v>5</v>
      </c>
    </row>
    <row r="33" spans="1:36">
      <c r="A33" s="35" t="s">
        <v>223</v>
      </c>
      <c r="B33" s="37">
        <v>2015852018</v>
      </c>
      <c r="C33" s="37" t="s">
        <v>185</v>
      </c>
      <c r="D33" s="37">
        <v>13</v>
      </c>
      <c r="E33" s="48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>
        <v>0</v>
      </c>
      <c r="AG33" s="17">
        <v>0.39733436322400278</v>
      </c>
      <c r="AH33" s="17">
        <f t="shared" si="5"/>
        <v>0</v>
      </c>
      <c r="AI33" s="1">
        <f t="shared" si="6"/>
        <v>3.9</v>
      </c>
      <c r="AJ33" s="32">
        <v>6</v>
      </c>
    </row>
    <row r="34" spans="1:36">
      <c r="A34" s="18" t="s">
        <v>223</v>
      </c>
      <c r="B34" s="17">
        <v>2015852023</v>
      </c>
      <c r="C34" s="17" t="s">
        <v>155</v>
      </c>
      <c r="D34" s="17">
        <v>12</v>
      </c>
      <c r="E34" s="48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>
        <v>0</v>
      </c>
      <c r="AG34" s="17">
        <v>0.39733436322400278</v>
      </c>
      <c r="AH34" s="17">
        <f t="shared" si="5"/>
        <v>0</v>
      </c>
      <c r="AI34" s="1">
        <f t="shared" si="6"/>
        <v>3.5999999999999996</v>
      </c>
      <c r="AJ34" s="4">
        <v>7</v>
      </c>
    </row>
    <row r="35" spans="1:36">
      <c r="A35" s="18" t="s">
        <v>223</v>
      </c>
      <c r="B35" s="17">
        <v>2015852018</v>
      </c>
      <c r="C35" s="17" t="s">
        <v>132</v>
      </c>
      <c r="D35" s="17">
        <v>7</v>
      </c>
      <c r="E35" s="48">
        <v>1</v>
      </c>
      <c r="F35" s="17" t="s">
        <v>212</v>
      </c>
      <c r="G35" s="17" t="s">
        <v>234</v>
      </c>
      <c r="H35" s="17" t="s">
        <v>81</v>
      </c>
      <c r="I35" s="17">
        <v>1</v>
      </c>
      <c r="J35" s="17" t="s">
        <v>213</v>
      </c>
      <c r="K35" s="17">
        <v>5</v>
      </c>
      <c r="L35" s="17">
        <v>1</v>
      </c>
      <c r="M35" s="17">
        <v>5</v>
      </c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>
        <v>5</v>
      </c>
      <c r="AG35" s="17">
        <v>0.39733436322400278</v>
      </c>
      <c r="AH35" s="17">
        <f t="shared" si="5"/>
        <v>1.9866718161200139</v>
      </c>
      <c r="AI35" s="1">
        <f t="shared" si="6"/>
        <v>3.4906702712840096</v>
      </c>
      <c r="AJ35" s="4">
        <v>8</v>
      </c>
    </row>
    <row r="36" spans="1:36">
      <c r="A36" s="18" t="s">
        <v>223</v>
      </c>
      <c r="B36" s="17">
        <v>2015852016</v>
      </c>
      <c r="C36" s="17" t="s">
        <v>125</v>
      </c>
      <c r="D36" s="17">
        <v>10</v>
      </c>
      <c r="E36" s="48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>
        <v>0</v>
      </c>
      <c r="AG36" s="17">
        <v>0.39733436322400278</v>
      </c>
      <c r="AH36" s="17">
        <f t="shared" si="5"/>
        <v>0</v>
      </c>
      <c r="AI36" s="1">
        <f t="shared" si="6"/>
        <v>3</v>
      </c>
      <c r="AJ36" s="32">
        <v>9</v>
      </c>
    </row>
    <row r="37" spans="1:36" s="18" customFormat="1">
      <c r="A37" s="18" t="s">
        <v>223</v>
      </c>
      <c r="B37" s="17">
        <v>2015852017</v>
      </c>
      <c r="C37" s="17" t="s">
        <v>126</v>
      </c>
      <c r="D37" s="17">
        <v>10</v>
      </c>
      <c r="E37" s="48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>
        <v>0</v>
      </c>
      <c r="AG37" s="17">
        <v>0.39733436322400278</v>
      </c>
      <c r="AH37" s="17">
        <f t="shared" si="5"/>
        <v>0</v>
      </c>
      <c r="AI37" s="1">
        <f t="shared" si="6"/>
        <v>3</v>
      </c>
      <c r="AJ37" s="32">
        <v>10</v>
      </c>
    </row>
    <row r="38" spans="1:36">
      <c r="A38" s="18" t="s">
        <v>223</v>
      </c>
      <c r="B38" s="17">
        <v>2015852021</v>
      </c>
      <c r="C38" s="17" t="s">
        <v>144</v>
      </c>
      <c r="D38" s="17">
        <v>7</v>
      </c>
      <c r="E38" s="48">
        <v>1</v>
      </c>
      <c r="F38" s="17">
        <v>0</v>
      </c>
      <c r="G38" s="17">
        <v>0</v>
      </c>
      <c r="H38" s="17" t="s">
        <v>81</v>
      </c>
      <c r="I38" s="17">
        <v>1</v>
      </c>
      <c r="J38" s="17" t="s">
        <v>145</v>
      </c>
      <c r="K38" s="17">
        <v>5</v>
      </c>
      <c r="L38" s="17">
        <v>2</v>
      </c>
      <c r="M38" s="17">
        <v>1.25</v>
      </c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>
        <v>1.25</v>
      </c>
      <c r="AG38" s="17">
        <v>0.39733436322400278</v>
      </c>
      <c r="AH38" s="17">
        <f t="shared" si="5"/>
        <v>0.49666795403000347</v>
      </c>
      <c r="AI38" s="1">
        <f t="shared" si="6"/>
        <v>2.4476675678210027</v>
      </c>
      <c r="AJ38" s="4">
        <v>11</v>
      </c>
    </row>
    <row r="39" spans="1:36">
      <c r="A39" s="28" t="s">
        <v>236</v>
      </c>
      <c r="AI39" s="1"/>
    </row>
  </sheetData>
  <sortState ref="A4:AJ38">
    <sortCondition ref="A4:A38"/>
    <sortCondition descending="1" ref="AI4:AI38"/>
  </sortState>
  <mergeCells count="3">
    <mergeCell ref="A2:C2"/>
    <mergeCell ref="A1:AI1"/>
    <mergeCell ref="E2:AH2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FD110"/>
  <sheetViews>
    <sheetView workbookViewId="0">
      <selection activeCell="O15" sqref="O15"/>
    </sheetView>
  </sheetViews>
  <sheetFormatPr defaultRowHeight="14.25"/>
  <sheetData>
    <row r="1" spans="1:26" ht="22.5">
      <c r="A1" s="82" t="s">
        <v>264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59"/>
      <c r="U1" s="59"/>
      <c r="V1" s="59"/>
      <c r="W1" s="59"/>
      <c r="X1" s="59"/>
      <c r="Y1" s="59"/>
      <c r="Z1" s="59"/>
    </row>
    <row r="2" spans="1:26">
      <c r="A2" s="63" t="s">
        <v>19</v>
      </c>
      <c r="B2" s="63" t="s">
        <v>265</v>
      </c>
      <c r="C2" s="63"/>
      <c r="D2" s="64" t="s">
        <v>266</v>
      </c>
      <c r="E2" s="64" t="s">
        <v>267</v>
      </c>
      <c r="F2" s="64" t="s">
        <v>268</v>
      </c>
      <c r="G2" s="64"/>
      <c r="H2" s="64"/>
      <c r="I2" s="64"/>
      <c r="J2" s="64"/>
      <c r="K2" s="64"/>
      <c r="L2" s="64"/>
      <c r="M2" s="64" t="s">
        <v>269</v>
      </c>
      <c r="N2" s="64" t="s">
        <v>270</v>
      </c>
      <c r="O2" s="64" t="s">
        <v>271</v>
      </c>
      <c r="P2" s="64" t="s">
        <v>272</v>
      </c>
      <c r="Q2" s="64" t="s">
        <v>273</v>
      </c>
      <c r="R2" s="64" t="s">
        <v>274</v>
      </c>
      <c r="S2" s="64" t="s">
        <v>275</v>
      </c>
      <c r="T2" s="74" t="s">
        <v>276</v>
      </c>
      <c r="U2" s="75" t="s">
        <v>277</v>
      </c>
      <c r="V2" s="59"/>
      <c r="W2" s="59"/>
      <c r="X2" s="59"/>
      <c r="Y2" s="59"/>
      <c r="Z2" s="59"/>
    </row>
    <row r="3" spans="1:26" ht="15">
      <c r="A3" s="63">
        <v>1</v>
      </c>
      <c r="B3" s="63" t="s">
        <v>278</v>
      </c>
      <c r="C3" s="63" t="s">
        <v>15</v>
      </c>
      <c r="D3" s="64">
        <v>402</v>
      </c>
      <c r="E3" s="64">
        <v>32</v>
      </c>
      <c r="F3" s="64">
        <v>81</v>
      </c>
      <c r="G3" s="63">
        <v>95</v>
      </c>
      <c r="H3" s="63">
        <v>95</v>
      </c>
      <c r="I3" s="69">
        <v>99</v>
      </c>
      <c r="J3" s="69">
        <v>90</v>
      </c>
      <c r="K3" s="69">
        <v>95</v>
      </c>
      <c r="L3" s="64">
        <v>0</v>
      </c>
      <c r="M3" s="66">
        <v>94.8</v>
      </c>
      <c r="N3" s="66">
        <v>302.60000000000002</v>
      </c>
      <c r="O3" s="66">
        <v>82.82285714285716</v>
      </c>
      <c r="P3" s="63" t="s">
        <v>15</v>
      </c>
      <c r="Q3" s="63" t="s">
        <v>279</v>
      </c>
      <c r="R3" s="70" t="s">
        <v>280</v>
      </c>
      <c r="S3" s="70"/>
      <c r="T3" s="61">
        <v>0.4</v>
      </c>
      <c r="U3" s="76">
        <v>1</v>
      </c>
      <c r="V3" s="61"/>
      <c r="W3" s="59"/>
      <c r="X3" s="59"/>
      <c r="Y3" s="59"/>
      <c r="Z3" s="59"/>
    </row>
    <row r="4" spans="1:26" ht="15">
      <c r="A4" s="63">
        <v>2</v>
      </c>
      <c r="B4" s="63" t="s">
        <v>281</v>
      </c>
      <c r="C4" s="63" t="s">
        <v>15</v>
      </c>
      <c r="D4" s="64">
        <v>374</v>
      </c>
      <c r="E4" s="64">
        <v>25</v>
      </c>
      <c r="F4" s="64">
        <v>81</v>
      </c>
      <c r="G4" s="63">
        <v>94</v>
      </c>
      <c r="H4" s="63">
        <v>94</v>
      </c>
      <c r="I4" s="69">
        <v>98</v>
      </c>
      <c r="J4" s="69">
        <v>98</v>
      </c>
      <c r="K4" s="69">
        <v>94</v>
      </c>
      <c r="L4" s="64">
        <v>0</v>
      </c>
      <c r="M4" s="66">
        <v>95.6</v>
      </c>
      <c r="N4" s="66">
        <v>297.2</v>
      </c>
      <c r="O4" s="66">
        <v>78.84571428571428</v>
      </c>
      <c r="P4" s="63" t="s">
        <v>15</v>
      </c>
      <c r="Q4" s="63" t="s">
        <v>279</v>
      </c>
      <c r="R4" s="70" t="s">
        <v>282</v>
      </c>
      <c r="S4" s="70"/>
      <c r="T4" s="61">
        <v>0.4</v>
      </c>
      <c r="U4" s="76">
        <v>1</v>
      </c>
      <c r="V4" s="59"/>
      <c r="W4" s="59"/>
      <c r="X4" s="59"/>
      <c r="Y4" s="59"/>
      <c r="Z4" s="59"/>
    </row>
    <row r="5" spans="1:26" ht="15">
      <c r="A5" s="63">
        <v>3</v>
      </c>
      <c r="B5" s="63" t="s">
        <v>283</v>
      </c>
      <c r="C5" s="63" t="s">
        <v>15</v>
      </c>
      <c r="D5" s="64">
        <v>387</v>
      </c>
      <c r="E5" s="64">
        <v>21</v>
      </c>
      <c r="F5" s="64">
        <v>76</v>
      </c>
      <c r="G5" s="63">
        <v>92</v>
      </c>
      <c r="H5" s="63">
        <v>93</v>
      </c>
      <c r="I5" s="69">
        <v>97</v>
      </c>
      <c r="J5" s="69">
        <v>92</v>
      </c>
      <c r="K5" s="69">
        <v>92</v>
      </c>
      <c r="L5" s="64">
        <v>0</v>
      </c>
      <c r="M5" s="66">
        <v>93.2</v>
      </c>
      <c r="N5" s="66">
        <v>283.39999999999998</v>
      </c>
      <c r="O5" s="66">
        <v>78.828571428571422</v>
      </c>
      <c r="P5" s="63" t="s">
        <v>15</v>
      </c>
      <c r="Q5" s="63" t="s">
        <v>279</v>
      </c>
      <c r="R5" s="70" t="s">
        <v>284</v>
      </c>
      <c r="S5" s="70"/>
      <c r="T5" s="61">
        <v>0.4</v>
      </c>
      <c r="U5" s="76">
        <v>1</v>
      </c>
      <c r="V5" s="59"/>
      <c r="W5" s="59"/>
      <c r="X5" s="59"/>
      <c r="Y5" s="59"/>
      <c r="Z5" s="59"/>
    </row>
    <row r="6" spans="1:26" ht="15">
      <c r="A6" s="63">
        <v>4</v>
      </c>
      <c r="B6" s="63" t="s">
        <v>285</v>
      </c>
      <c r="C6" s="63" t="s">
        <v>15</v>
      </c>
      <c r="D6" s="64">
        <v>371</v>
      </c>
      <c r="E6" s="64">
        <v>34</v>
      </c>
      <c r="F6" s="64">
        <v>72</v>
      </c>
      <c r="G6" s="63">
        <v>92</v>
      </c>
      <c r="H6" s="63">
        <v>90</v>
      </c>
      <c r="I6" s="69">
        <v>90</v>
      </c>
      <c r="J6" s="69">
        <v>95</v>
      </c>
      <c r="K6" s="69">
        <v>90</v>
      </c>
      <c r="L6" s="64">
        <v>0</v>
      </c>
      <c r="M6" s="66">
        <v>91.4</v>
      </c>
      <c r="N6" s="66">
        <v>288.8</v>
      </c>
      <c r="O6" s="66">
        <v>77.525714285714287</v>
      </c>
      <c r="P6" s="63" t="s">
        <v>15</v>
      </c>
      <c r="Q6" s="63" t="s">
        <v>279</v>
      </c>
      <c r="R6" s="70" t="s">
        <v>286</v>
      </c>
      <c r="S6" s="70"/>
      <c r="T6" s="61">
        <v>0.4</v>
      </c>
      <c r="U6" s="76">
        <v>1</v>
      </c>
      <c r="V6" s="59" t="s">
        <v>287</v>
      </c>
      <c r="W6" s="59" t="s">
        <v>288</v>
      </c>
      <c r="X6" s="59"/>
      <c r="Y6" s="59"/>
      <c r="Z6" s="59"/>
    </row>
    <row r="7" spans="1:26" ht="15">
      <c r="A7" s="63">
        <v>5</v>
      </c>
      <c r="B7" s="63" t="s">
        <v>289</v>
      </c>
      <c r="C7" s="63" t="s">
        <v>15</v>
      </c>
      <c r="D7" s="64">
        <v>376</v>
      </c>
      <c r="E7" s="64">
        <v>31</v>
      </c>
      <c r="F7" s="64">
        <v>62</v>
      </c>
      <c r="G7" s="63">
        <v>94</v>
      </c>
      <c r="H7" s="63">
        <v>97</v>
      </c>
      <c r="I7" s="69">
        <v>92</v>
      </c>
      <c r="J7" s="69">
        <v>92</v>
      </c>
      <c r="K7" s="69">
        <v>90</v>
      </c>
      <c r="L7" s="64">
        <v>0</v>
      </c>
      <c r="M7" s="66">
        <v>93</v>
      </c>
      <c r="N7" s="66">
        <v>279</v>
      </c>
      <c r="O7" s="66">
        <v>77.005714285714291</v>
      </c>
      <c r="P7" s="63" t="s">
        <v>15</v>
      </c>
      <c r="Q7" s="63" t="s">
        <v>290</v>
      </c>
      <c r="R7" s="70" t="s">
        <v>291</v>
      </c>
      <c r="S7" s="70"/>
      <c r="T7" s="61">
        <v>0.4</v>
      </c>
      <c r="U7" s="76">
        <v>1</v>
      </c>
      <c r="V7" s="59"/>
      <c r="W7" s="59"/>
      <c r="X7" s="59"/>
      <c r="Y7" s="59"/>
      <c r="Z7" s="59"/>
    </row>
    <row r="8" spans="1:26" ht="15">
      <c r="A8" s="63">
        <v>6</v>
      </c>
      <c r="B8" s="63" t="s">
        <v>292</v>
      </c>
      <c r="C8" s="63" t="s">
        <v>15</v>
      </c>
      <c r="D8" s="64">
        <v>370</v>
      </c>
      <c r="E8" s="64">
        <v>32</v>
      </c>
      <c r="F8" s="64">
        <v>68</v>
      </c>
      <c r="G8" s="63">
        <v>93</v>
      </c>
      <c r="H8" s="63">
        <v>92</v>
      </c>
      <c r="I8" s="69">
        <v>94</v>
      </c>
      <c r="J8" s="69">
        <v>91</v>
      </c>
      <c r="K8" s="69">
        <v>93</v>
      </c>
      <c r="L8" s="64">
        <v>0</v>
      </c>
      <c r="M8" s="66">
        <v>92.6</v>
      </c>
      <c r="N8" s="66">
        <v>285.2</v>
      </c>
      <c r="O8" s="66">
        <v>76.994285714285709</v>
      </c>
      <c r="P8" s="63" t="s">
        <v>15</v>
      </c>
      <c r="Q8" s="63" t="s">
        <v>279</v>
      </c>
      <c r="R8" s="70" t="s">
        <v>293</v>
      </c>
      <c r="S8" s="70"/>
      <c r="T8" s="61">
        <v>0.4</v>
      </c>
      <c r="U8" s="76">
        <v>0.2</v>
      </c>
      <c r="V8" s="59"/>
      <c r="W8" s="59"/>
      <c r="X8" s="59"/>
      <c r="Y8" s="59"/>
      <c r="Z8" s="59"/>
    </row>
    <row r="9" spans="1:26" ht="15">
      <c r="A9" s="63">
        <v>7</v>
      </c>
      <c r="B9" s="63" t="s">
        <v>294</v>
      </c>
      <c r="C9" s="63" t="s">
        <v>15</v>
      </c>
      <c r="D9" s="64">
        <v>360</v>
      </c>
      <c r="E9" s="64">
        <v>36</v>
      </c>
      <c r="F9" s="64">
        <v>71</v>
      </c>
      <c r="G9" s="63">
        <v>93</v>
      </c>
      <c r="H9" s="63">
        <v>94</v>
      </c>
      <c r="I9" s="69">
        <v>95</v>
      </c>
      <c r="J9" s="69">
        <v>91</v>
      </c>
      <c r="K9" s="69">
        <v>96</v>
      </c>
      <c r="L9" s="64">
        <v>0</v>
      </c>
      <c r="M9" s="66">
        <v>93.8</v>
      </c>
      <c r="N9" s="66">
        <v>294.60000000000002</v>
      </c>
      <c r="O9" s="66">
        <v>76.868571428571428</v>
      </c>
      <c r="P9" s="63" t="s">
        <v>15</v>
      </c>
      <c r="Q9" s="63" t="s">
        <v>290</v>
      </c>
      <c r="R9" s="70" t="s">
        <v>295</v>
      </c>
      <c r="S9" s="70"/>
      <c r="T9" s="61">
        <v>0.4</v>
      </c>
      <c r="U9" s="76"/>
      <c r="V9" s="59"/>
      <c r="W9" s="61"/>
      <c r="X9" s="61"/>
      <c r="Y9" s="61"/>
      <c r="Z9" s="61"/>
    </row>
    <row r="10" spans="1:26" ht="15">
      <c r="A10" s="63">
        <v>8</v>
      </c>
      <c r="B10" s="63" t="s">
        <v>296</v>
      </c>
      <c r="C10" s="63" t="s">
        <v>15</v>
      </c>
      <c r="D10" s="64">
        <v>353</v>
      </c>
      <c r="E10" s="64">
        <v>35</v>
      </c>
      <c r="F10" s="64">
        <v>60</v>
      </c>
      <c r="G10" s="63">
        <v>92</v>
      </c>
      <c r="H10" s="63">
        <v>93</v>
      </c>
      <c r="I10" s="69">
        <v>94</v>
      </c>
      <c r="J10" s="69">
        <v>94</v>
      </c>
      <c r="K10" s="69">
        <v>92</v>
      </c>
      <c r="L10" s="64">
        <v>0</v>
      </c>
      <c r="M10" s="66">
        <v>93</v>
      </c>
      <c r="N10" s="66">
        <v>281</v>
      </c>
      <c r="O10" s="66">
        <v>74.474285714285713</v>
      </c>
      <c r="P10" s="63" t="s">
        <v>15</v>
      </c>
      <c r="Q10" s="63" t="s">
        <v>279</v>
      </c>
      <c r="R10" s="70" t="s">
        <v>297</v>
      </c>
      <c r="S10" s="70"/>
      <c r="T10" s="61">
        <v>0.4</v>
      </c>
      <c r="U10" s="76"/>
      <c r="V10" s="59"/>
      <c r="W10" s="59"/>
      <c r="X10" s="59"/>
      <c r="Y10" s="59"/>
      <c r="Z10" s="59"/>
    </row>
    <row r="11" spans="1:26" ht="15">
      <c r="A11" s="63">
        <v>9</v>
      </c>
      <c r="B11" s="63" t="s">
        <v>298</v>
      </c>
      <c r="C11" s="63" t="s">
        <v>15</v>
      </c>
      <c r="D11" s="64">
        <v>352</v>
      </c>
      <c r="E11" s="64">
        <v>27</v>
      </c>
      <c r="F11" s="64">
        <v>69</v>
      </c>
      <c r="G11" s="63">
        <v>94</v>
      </c>
      <c r="H11" s="63">
        <v>92</v>
      </c>
      <c r="I11" s="69">
        <v>96</v>
      </c>
      <c r="J11" s="69">
        <v>90</v>
      </c>
      <c r="K11" s="69">
        <v>91</v>
      </c>
      <c r="L11" s="64">
        <v>0</v>
      </c>
      <c r="M11" s="66">
        <v>92.6</v>
      </c>
      <c r="N11" s="66">
        <v>281.2</v>
      </c>
      <c r="O11" s="66">
        <v>74.377142857142857</v>
      </c>
      <c r="P11" s="63" t="s">
        <v>15</v>
      </c>
      <c r="Q11" s="63" t="s">
        <v>15</v>
      </c>
      <c r="R11" s="70" t="s">
        <v>299</v>
      </c>
      <c r="S11" s="70"/>
      <c r="T11" s="61">
        <v>0.4</v>
      </c>
      <c r="U11" s="76"/>
      <c r="V11" s="59"/>
      <c r="W11" s="59"/>
      <c r="X11" s="59"/>
      <c r="Y11" s="59"/>
      <c r="Z11" s="59"/>
    </row>
    <row r="12" spans="1:26" ht="15">
      <c r="A12" s="63">
        <v>10</v>
      </c>
      <c r="B12" s="63" t="s">
        <v>300</v>
      </c>
      <c r="C12" s="63" t="s">
        <v>15</v>
      </c>
      <c r="D12" s="64">
        <v>351</v>
      </c>
      <c r="E12" s="64">
        <v>27</v>
      </c>
      <c r="F12" s="64">
        <v>62</v>
      </c>
      <c r="G12" s="63">
        <v>93</v>
      </c>
      <c r="H12" s="63">
        <v>93</v>
      </c>
      <c r="I12" s="69">
        <v>93</v>
      </c>
      <c r="J12" s="69">
        <v>92</v>
      </c>
      <c r="K12" s="69">
        <v>93</v>
      </c>
      <c r="L12" s="64">
        <v>0</v>
      </c>
      <c r="M12" s="66">
        <v>92.8</v>
      </c>
      <c r="N12" s="66">
        <v>274.60000000000002</v>
      </c>
      <c r="O12" s="66">
        <v>73.502857142857138</v>
      </c>
      <c r="P12" s="63" t="s">
        <v>15</v>
      </c>
      <c r="Q12" s="63" t="s">
        <v>290</v>
      </c>
      <c r="R12" s="70" t="s">
        <v>301</v>
      </c>
      <c r="S12" s="70"/>
      <c r="T12" s="61">
        <v>0.4</v>
      </c>
      <c r="U12" s="76"/>
      <c r="V12" s="61"/>
      <c r="W12" s="59"/>
      <c r="X12" s="59"/>
      <c r="Y12" s="59"/>
      <c r="Z12" s="59"/>
    </row>
    <row r="13" spans="1:26" ht="15">
      <c r="A13" s="63">
        <v>11</v>
      </c>
      <c r="B13" s="63" t="s">
        <v>302</v>
      </c>
      <c r="C13" s="63" t="s">
        <v>15</v>
      </c>
      <c r="D13" s="64">
        <v>345</v>
      </c>
      <c r="E13" s="64">
        <v>21.5</v>
      </c>
      <c r="F13" s="64">
        <v>75</v>
      </c>
      <c r="G13" s="63">
        <v>93</v>
      </c>
      <c r="H13" s="63">
        <v>90</v>
      </c>
      <c r="I13" s="69">
        <v>90</v>
      </c>
      <c r="J13" s="69">
        <v>94</v>
      </c>
      <c r="K13" s="69">
        <v>94</v>
      </c>
      <c r="L13" s="64">
        <v>0</v>
      </c>
      <c r="M13" s="66">
        <v>92.2</v>
      </c>
      <c r="N13" s="66">
        <v>280.89999999999998</v>
      </c>
      <c r="O13" s="66">
        <v>73.502857142857138</v>
      </c>
      <c r="P13" s="63" t="s">
        <v>15</v>
      </c>
      <c r="Q13" s="63" t="s">
        <v>15</v>
      </c>
      <c r="R13" s="70" t="s">
        <v>303</v>
      </c>
      <c r="S13" s="70"/>
      <c r="T13" s="61">
        <v>0.4</v>
      </c>
      <c r="U13" s="76"/>
      <c r="V13" s="59"/>
      <c r="W13" s="59"/>
      <c r="X13" s="59"/>
      <c r="Y13" s="59"/>
      <c r="Z13" s="59"/>
    </row>
    <row r="14" spans="1:26" ht="15">
      <c r="A14" s="63">
        <v>12</v>
      </c>
      <c r="B14" s="63" t="s">
        <v>304</v>
      </c>
      <c r="C14" s="63" t="s">
        <v>15</v>
      </c>
      <c r="D14" s="64">
        <v>348</v>
      </c>
      <c r="E14" s="64">
        <v>24</v>
      </c>
      <c r="F14" s="64">
        <v>60</v>
      </c>
      <c r="G14" s="63">
        <v>95</v>
      </c>
      <c r="H14" s="63">
        <v>97</v>
      </c>
      <c r="I14" s="69">
        <v>98</v>
      </c>
      <c r="J14" s="69">
        <v>93</v>
      </c>
      <c r="K14" s="69">
        <v>96</v>
      </c>
      <c r="L14" s="64">
        <v>0</v>
      </c>
      <c r="M14" s="66">
        <v>95.8</v>
      </c>
      <c r="N14" s="66">
        <v>275.60000000000002</v>
      </c>
      <c r="O14" s="66">
        <v>73.257142857142867</v>
      </c>
      <c r="P14" s="63" t="s">
        <v>15</v>
      </c>
      <c r="Q14" s="63" t="s">
        <v>15</v>
      </c>
      <c r="R14" s="70" t="s">
        <v>305</v>
      </c>
      <c r="S14" s="70"/>
      <c r="T14" s="61">
        <v>0.4</v>
      </c>
      <c r="U14" s="76"/>
      <c r="V14" s="59"/>
      <c r="W14" s="59"/>
      <c r="X14" s="59"/>
      <c r="Y14" s="59"/>
      <c r="Z14" s="59"/>
    </row>
    <row r="15" spans="1:26" ht="15">
      <c r="A15" s="63">
        <v>13</v>
      </c>
      <c r="B15" s="63" t="s">
        <v>306</v>
      </c>
      <c r="C15" s="63" t="s">
        <v>15</v>
      </c>
      <c r="D15" s="64">
        <v>340</v>
      </c>
      <c r="E15" s="64">
        <v>20</v>
      </c>
      <c r="F15" s="64">
        <v>68</v>
      </c>
      <c r="G15" s="63">
        <v>98</v>
      </c>
      <c r="H15" s="63">
        <v>97</v>
      </c>
      <c r="I15" s="69">
        <v>98</v>
      </c>
      <c r="J15" s="69">
        <v>98</v>
      </c>
      <c r="K15" s="69">
        <v>98</v>
      </c>
      <c r="L15" s="64">
        <v>0</v>
      </c>
      <c r="M15" s="66">
        <v>97.8</v>
      </c>
      <c r="N15" s="66">
        <v>283.60000000000002</v>
      </c>
      <c r="O15" s="66">
        <v>73.211428571428584</v>
      </c>
      <c r="P15" s="63" t="s">
        <v>15</v>
      </c>
      <c r="Q15" s="63" t="s">
        <v>290</v>
      </c>
      <c r="R15" s="70" t="s">
        <v>307</v>
      </c>
      <c r="S15" s="70"/>
      <c r="T15" s="61">
        <v>0.4</v>
      </c>
      <c r="U15" s="76"/>
      <c r="V15" s="59"/>
      <c r="W15" s="59"/>
      <c r="X15" s="59"/>
      <c r="Y15" s="59"/>
      <c r="Z15" s="59"/>
    </row>
    <row r="16" spans="1:26" ht="15">
      <c r="A16" s="63"/>
      <c r="B16" s="63"/>
      <c r="C16" s="63"/>
      <c r="D16" s="64"/>
      <c r="E16" s="64"/>
      <c r="F16" s="64"/>
      <c r="G16" s="63"/>
      <c r="H16" s="63"/>
      <c r="I16" s="69"/>
      <c r="J16" s="69"/>
      <c r="K16" s="69"/>
      <c r="L16" s="64"/>
      <c r="M16" s="66"/>
      <c r="N16" s="66"/>
      <c r="O16" s="66"/>
      <c r="P16" s="63"/>
      <c r="Q16" s="63"/>
      <c r="R16" s="70"/>
      <c r="S16" s="70"/>
      <c r="T16" s="68">
        <v>5.2</v>
      </c>
      <c r="U16" s="76">
        <v>5.2</v>
      </c>
      <c r="V16" s="59"/>
      <c r="W16" s="59"/>
      <c r="X16" s="59"/>
      <c r="Y16" s="59"/>
      <c r="Z16" s="59"/>
    </row>
    <row r="17" spans="1:22 16384:16384" ht="15">
      <c r="A17" s="63">
        <v>14</v>
      </c>
      <c r="B17" s="63" t="s">
        <v>308</v>
      </c>
      <c r="C17" s="63" t="s">
        <v>309</v>
      </c>
      <c r="D17" s="64">
        <v>371</v>
      </c>
      <c r="E17" s="64">
        <v>37</v>
      </c>
      <c r="F17" s="64">
        <v>93</v>
      </c>
      <c r="G17" s="64">
        <v>90</v>
      </c>
      <c r="H17" s="64">
        <v>80</v>
      </c>
      <c r="I17" s="64">
        <v>80</v>
      </c>
      <c r="J17" s="64">
        <v>95</v>
      </c>
      <c r="K17" s="64">
        <v>90</v>
      </c>
      <c r="L17" s="64">
        <v>80</v>
      </c>
      <c r="M17" s="66">
        <v>85.833333333333329</v>
      </c>
      <c r="N17" s="66">
        <v>301.66666666666663</v>
      </c>
      <c r="O17" s="66">
        <v>78.996190476190478</v>
      </c>
      <c r="P17" s="63" t="s">
        <v>15</v>
      </c>
      <c r="Q17" s="63" t="s">
        <v>309</v>
      </c>
      <c r="R17" s="70" t="s">
        <v>310</v>
      </c>
      <c r="S17" s="70"/>
      <c r="T17" s="59">
        <v>0.4</v>
      </c>
      <c r="U17" s="76">
        <v>0.8</v>
      </c>
      <c r="V17" s="59"/>
      <c r="XFD17" s="59"/>
    </row>
    <row r="18" spans="1:22 16384:16384" ht="15">
      <c r="A18" s="63">
        <v>15</v>
      </c>
      <c r="B18" s="63" t="s">
        <v>311</v>
      </c>
      <c r="C18" s="63" t="s">
        <v>309</v>
      </c>
      <c r="D18" s="64">
        <v>360</v>
      </c>
      <c r="E18" s="64">
        <v>32.5</v>
      </c>
      <c r="F18" s="64">
        <v>77</v>
      </c>
      <c r="G18" s="64">
        <v>90</v>
      </c>
      <c r="H18" s="64">
        <v>90</v>
      </c>
      <c r="I18" s="64">
        <v>80</v>
      </c>
      <c r="J18" s="64">
        <v>85</v>
      </c>
      <c r="K18" s="64">
        <v>90</v>
      </c>
      <c r="L18" s="64">
        <v>80</v>
      </c>
      <c r="M18" s="66">
        <v>85.833333333333329</v>
      </c>
      <c r="N18" s="66">
        <v>281.16666666666663</v>
      </c>
      <c r="O18" s="66">
        <v>75.333333333333329</v>
      </c>
      <c r="P18" s="63" t="s">
        <v>15</v>
      </c>
      <c r="Q18" s="63" t="s">
        <v>309</v>
      </c>
      <c r="R18" s="70" t="s">
        <v>310</v>
      </c>
      <c r="S18" s="70"/>
      <c r="T18" s="59">
        <v>0.4</v>
      </c>
      <c r="U18" s="76"/>
      <c r="V18" s="59"/>
      <c r="XFD18" s="59"/>
    </row>
    <row r="19" spans="1:22 16384:16384" ht="15">
      <c r="A19" s="63"/>
      <c r="B19" s="63"/>
      <c r="C19" s="63"/>
      <c r="D19" s="64"/>
      <c r="E19" s="64"/>
      <c r="F19" s="64"/>
      <c r="G19" s="63"/>
      <c r="H19" s="63"/>
      <c r="I19" s="69"/>
      <c r="J19" s="69"/>
      <c r="K19" s="69"/>
      <c r="L19" s="64"/>
      <c r="M19" s="66"/>
      <c r="N19" s="66"/>
      <c r="O19" s="66"/>
      <c r="P19" s="63"/>
      <c r="Q19" s="63"/>
      <c r="R19" s="70"/>
      <c r="S19" s="70"/>
      <c r="T19" s="68">
        <v>0.8</v>
      </c>
      <c r="U19" s="76">
        <v>0.8</v>
      </c>
      <c r="V19" s="59"/>
      <c r="XFD19" s="59"/>
    </row>
    <row r="20" spans="1:22 16384:16384" ht="15">
      <c r="A20" s="63">
        <v>25</v>
      </c>
      <c r="B20" s="69" t="s">
        <v>312</v>
      </c>
      <c r="C20" s="71" t="s">
        <v>313</v>
      </c>
      <c r="D20" s="64"/>
      <c r="E20" s="64"/>
      <c r="F20" s="64"/>
      <c r="G20" s="64"/>
      <c r="H20" s="64"/>
      <c r="I20" s="64"/>
      <c r="J20" s="64"/>
      <c r="K20" s="64"/>
      <c r="L20" s="64"/>
      <c r="M20" s="66"/>
      <c r="N20" s="66"/>
      <c r="O20" s="66"/>
      <c r="P20" s="66" t="s">
        <v>314</v>
      </c>
      <c r="Q20" s="71" t="s">
        <v>313</v>
      </c>
      <c r="R20" s="69" t="s">
        <v>315</v>
      </c>
      <c r="S20" s="70"/>
      <c r="T20" s="59">
        <v>0.4</v>
      </c>
      <c r="U20" s="76">
        <v>1</v>
      </c>
      <c r="V20" s="59"/>
      <c r="XFD20" s="59"/>
    </row>
    <row r="21" spans="1:22 16384:16384" ht="15">
      <c r="A21" s="63">
        <v>26</v>
      </c>
      <c r="B21" s="69" t="s">
        <v>316</v>
      </c>
      <c r="C21" s="71" t="s">
        <v>313</v>
      </c>
      <c r="D21" s="64"/>
      <c r="E21" s="64"/>
      <c r="F21" s="64"/>
      <c r="G21" s="64"/>
      <c r="H21" s="64"/>
      <c r="I21" s="64"/>
      <c r="J21" s="64"/>
      <c r="K21" s="64"/>
      <c r="L21" s="64"/>
      <c r="M21" s="66"/>
      <c r="N21" s="66"/>
      <c r="O21" s="66"/>
      <c r="P21" s="66" t="s">
        <v>314</v>
      </c>
      <c r="Q21" s="71" t="s">
        <v>313</v>
      </c>
      <c r="R21" s="69" t="s">
        <v>315</v>
      </c>
      <c r="S21" s="70"/>
      <c r="T21" s="59">
        <v>0.4</v>
      </c>
      <c r="U21" s="76">
        <v>1</v>
      </c>
      <c r="V21" s="59"/>
      <c r="XFD21" s="59"/>
    </row>
    <row r="22" spans="1:22 16384:16384" ht="15">
      <c r="A22" s="63">
        <v>17</v>
      </c>
      <c r="B22" s="69" t="s">
        <v>317</v>
      </c>
      <c r="C22" s="69" t="s">
        <v>318</v>
      </c>
      <c r="D22" s="64"/>
      <c r="E22" s="64"/>
      <c r="F22" s="64"/>
      <c r="G22" s="64"/>
      <c r="H22" s="64"/>
      <c r="I22" s="64"/>
      <c r="J22" s="64"/>
      <c r="K22" s="64"/>
      <c r="L22" s="64"/>
      <c r="M22" s="66"/>
      <c r="N22" s="66"/>
      <c r="O22" s="66"/>
      <c r="P22" s="66" t="s">
        <v>314</v>
      </c>
      <c r="Q22" s="69" t="s">
        <v>318</v>
      </c>
      <c r="R22" s="69" t="s">
        <v>319</v>
      </c>
      <c r="S22" s="70"/>
      <c r="T22" s="59">
        <v>0.4</v>
      </c>
      <c r="U22" s="76">
        <v>1</v>
      </c>
      <c r="V22" s="59"/>
      <c r="XFD22" s="59"/>
    </row>
    <row r="23" spans="1:22 16384:16384" ht="15">
      <c r="A23" s="63">
        <v>24</v>
      </c>
      <c r="B23" s="69" t="s">
        <v>320</v>
      </c>
      <c r="C23" s="71" t="s">
        <v>313</v>
      </c>
      <c r="D23" s="64"/>
      <c r="E23" s="64"/>
      <c r="F23" s="64"/>
      <c r="G23" s="64"/>
      <c r="H23" s="64"/>
      <c r="I23" s="64"/>
      <c r="J23" s="64"/>
      <c r="K23" s="64"/>
      <c r="L23" s="64"/>
      <c r="M23" s="66"/>
      <c r="N23" s="66"/>
      <c r="O23" s="66"/>
      <c r="P23" s="66" t="s">
        <v>314</v>
      </c>
      <c r="Q23" s="71" t="s">
        <v>313</v>
      </c>
      <c r="R23" s="69" t="s">
        <v>321</v>
      </c>
      <c r="S23" s="70"/>
      <c r="T23" s="59">
        <v>0.4</v>
      </c>
      <c r="U23" s="76">
        <v>1</v>
      </c>
      <c r="V23" s="59"/>
      <c r="XFD23" s="59"/>
    </row>
    <row r="24" spans="1:22 16384:16384" ht="15">
      <c r="A24" s="63">
        <v>16</v>
      </c>
      <c r="B24" s="69" t="s">
        <v>322</v>
      </c>
      <c r="C24" s="69" t="s">
        <v>318</v>
      </c>
      <c r="D24" s="64"/>
      <c r="E24" s="64"/>
      <c r="F24" s="64"/>
      <c r="G24" s="64"/>
      <c r="H24" s="64"/>
      <c r="I24" s="64"/>
      <c r="J24" s="64"/>
      <c r="K24" s="64"/>
      <c r="L24" s="64"/>
      <c r="M24" s="66"/>
      <c r="N24" s="66"/>
      <c r="O24" s="66"/>
      <c r="P24" s="66" t="s">
        <v>314</v>
      </c>
      <c r="Q24" s="69" t="s">
        <v>318</v>
      </c>
      <c r="R24" s="69" t="s">
        <v>323</v>
      </c>
      <c r="S24" s="70"/>
      <c r="T24" s="59">
        <v>0.4</v>
      </c>
      <c r="U24" s="76">
        <v>1</v>
      </c>
      <c r="V24" s="59"/>
      <c r="XFD24" s="59">
        <v>17.399999999999999</v>
      </c>
    </row>
    <row r="25" spans="1:22 16384:16384" ht="15">
      <c r="A25" s="63">
        <v>29</v>
      </c>
      <c r="B25" s="63" t="s">
        <v>324</v>
      </c>
      <c r="C25" s="63" t="s">
        <v>325</v>
      </c>
      <c r="D25" s="64">
        <v>395</v>
      </c>
      <c r="E25" s="64">
        <v>34</v>
      </c>
      <c r="F25" s="64">
        <v>90</v>
      </c>
      <c r="G25" s="64">
        <v>89</v>
      </c>
      <c r="H25" s="64">
        <v>90</v>
      </c>
      <c r="I25" s="64">
        <v>93</v>
      </c>
      <c r="J25" s="64">
        <v>91</v>
      </c>
      <c r="K25" s="64"/>
      <c r="L25" s="64">
        <v>89</v>
      </c>
      <c r="M25" s="66">
        <v>90.4</v>
      </c>
      <c r="N25" s="66">
        <v>304.8</v>
      </c>
      <c r="O25" s="66">
        <v>82.234285714285718</v>
      </c>
      <c r="P25" s="66" t="s">
        <v>314</v>
      </c>
      <c r="Q25" s="63" t="s">
        <v>325</v>
      </c>
      <c r="R25" s="70" t="s">
        <v>326</v>
      </c>
      <c r="S25" s="70"/>
      <c r="T25" s="59">
        <v>0.4</v>
      </c>
      <c r="U25" s="76">
        <v>1</v>
      </c>
      <c r="V25" s="59"/>
      <c r="XFD25" s="59"/>
    </row>
    <row r="26" spans="1:22 16384:16384" ht="15">
      <c r="A26" s="63">
        <v>22</v>
      </c>
      <c r="B26" s="63" t="s">
        <v>327</v>
      </c>
      <c r="C26" s="63" t="s">
        <v>328</v>
      </c>
      <c r="D26" s="64">
        <v>399</v>
      </c>
      <c r="E26" s="64">
        <v>27</v>
      </c>
      <c r="F26" s="64">
        <v>85</v>
      </c>
      <c r="G26" s="64">
        <v>86</v>
      </c>
      <c r="H26" s="64">
        <v>88</v>
      </c>
      <c r="I26" s="64">
        <v>92</v>
      </c>
      <c r="J26" s="64">
        <v>89</v>
      </c>
      <c r="K26" s="64"/>
      <c r="L26" s="64">
        <v>88</v>
      </c>
      <c r="M26" s="66">
        <v>88.6</v>
      </c>
      <c r="N26" s="66">
        <v>289.2</v>
      </c>
      <c r="O26" s="66">
        <v>80.931428571428583</v>
      </c>
      <c r="P26" s="66" t="s">
        <v>314</v>
      </c>
      <c r="Q26" s="63" t="s">
        <v>328</v>
      </c>
      <c r="R26" s="70" t="s">
        <v>329</v>
      </c>
      <c r="S26" s="70"/>
      <c r="T26" s="59">
        <v>0.4</v>
      </c>
      <c r="U26" s="76">
        <v>1</v>
      </c>
      <c r="V26" s="59"/>
      <c r="XFD26" s="59"/>
    </row>
    <row r="27" spans="1:22 16384:16384" ht="15">
      <c r="A27" s="63">
        <v>27</v>
      </c>
      <c r="B27" s="71" t="s">
        <v>330</v>
      </c>
      <c r="C27" s="71" t="s">
        <v>313</v>
      </c>
      <c r="D27" s="64">
        <v>386</v>
      </c>
      <c r="E27" s="64">
        <v>29</v>
      </c>
      <c r="F27" s="64">
        <v>92</v>
      </c>
      <c r="G27" s="64">
        <v>90</v>
      </c>
      <c r="H27" s="64">
        <v>80</v>
      </c>
      <c r="I27" s="64">
        <v>90</v>
      </c>
      <c r="J27" s="64">
        <v>91</v>
      </c>
      <c r="K27" s="64">
        <v>90</v>
      </c>
      <c r="L27" s="64"/>
      <c r="M27" s="66">
        <v>88.2</v>
      </c>
      <c r="N27" s="66">
        <v>297.39999999999998</v>
      </c>
      <c r="O27" s="66">
        <v>80.308571428571426</v>
      </c>
      <c r="P27" s="66" t="s">
        <v>314</v>
      </c>
      <c r="Q27" s="71" t="s">
        <v>313</v>
      </c>
      <c r="R27" s="70" t="s">
        <v>331</v>
      </c>
      <c r="S27" s="70"/>
      <c r="T27" s="59">
        <v>0.4</v>
      </c>
      <c r="U27" s="76"/>
      <c r="V27" s="59"/>
      <c r="XFD27" s="59"/>
    </row>
    <row r="28" spans="1:22 16384:16384" ht="15">
      <c r="A28" s="63">
        <v>30</v>
      </c>
      <c r="B28" s="63" t="s">
        <v>332</v>
      </c>
      <c r="C28" s="63" t="s">
        <v>325</v>
      </c>
      <c r="D28" s="64">
        <v>387</v>
      </c>
      <c r="E28" s="64">
        <v>22</v>
      </c>
      <c r="F28" s="64">
        <v>91</v>
      </c>
      <c r="G28" s="64">
        <v>89</v>
      </c>
      <c r="H28" s="64">
        <v>89</v>
      </c>
      <c r="I28" s="64">
        <v>93</v>
      </c>
      <c r="J28" s="64">
        <v>88</v>
      </c>
      <c r="K28" s="64"/>
      <c r="L28" s="64">
        <v>90</v>
      </c>
      <c r="M28" s="66">
        <v>89.8</v>
      </c>
      <c r="N28" s="66">
        <v>292.60000000000002</v>
      </c>
      <c r="O28" s="66">
        <v>79.88</v>
      </c>
      <c r="P28" s="66" t="s">
        <v>314</v>
      </c>
      <c r="Q28" s="63" t="s">
        <v>325</v>
      </c>
      <c r="R28" s="70" t="s">
        <v>333</v>
      </c>
      <c r="S28" s="70"/>
      <c r="T28" s="59">
        <v>0.4</v>
      </c>
      <c r="U28" s="76">
        <v>0.2</v>
      </c>
      <c r="V28" s="59" t="s">
        <v>99</v>
      </c>
      <c r="XFD28" s="59"/>
    </row>
    <row r="29" spans="1:22 16384:16384" ht="15">
      <c r="A29" s="63">
        <v>31</v>
      </c>
      <c r="B29" s="63" t="s">
        <v>334</v>
      </c>
      <c r="C29" s="63" t="s">
        <v>325</v>
      </c>
      <c r="D29" s="64">
        <v>372</v>
      </c>
      <c r="E29" s="64">
        <v>30</v>
      </c>
      <c r="F29" s="64">
        <v>87</v>
      </c>
      <c r="G29" s="64">
        <v>90</v>
      </c>
      <c r="H29" s="64">
        <v>91</v>
      </c>
      <c r="I29" s="64">
        <v>95</v>
      </c>
      <c r="J29" s="64">
        <v>92</v>
      </c>
      <c r="K29" s="64"/>
      <c r="L29" s="64">
        <v>92</v>
      </c>
      <c r="M29" s="66">
        <v>92</v>
      </c>
      <c r="N29" s="66">
        <v>301</v>
      </c>
      <c r="O29" s="66">
        <v>79.039999999999992</v>
      </c>
      <c r="P29" s="66" t="s">
        <v>314</v>
      </c>
      <c r="Q29" s="63" t="s">
        <v>325</v>
      </c>
      <c r="R29" s="70" t="s">
        <v>326</v>
      </c>
      <c r="S29" s="70"/>
      <c r="T29" s="59">
        <v>0.4</v>
      </c>
      <c r="U29" s="76"/>
      <c r="V29" s="59"/>
      <c r="XFD29" s="59"/>
    </row>
    <row r="30" spans="1:22 16384:16384" ht="15">
      <c r="A30" s="63">
        <v>21</v>
      </c>
      <c r="B30" s="71" t="s">
        <v>335</v>
      </c>
      <c r="C30" s="71" t="s">
        <v>313</v>
      </c>
      <c r="D30" s="64">
        <v>385</v>
      </c>
      <c r="E30" s="64">
        <v>26</v>
      </c>
      <c r="F30" s="64">
        <v>89</v>
      </c>
      <c r="G30" s="64">
        <v>90</v>
      </c>
      <c r="H30" s="64">
        <v>60</v>
      </c>
      <c r="I30" s="64">
        <v>88</v>
      </c>
      <c r="J30" s="64">
        <v>89</v>
      </c>
      <c r="K30" s="64">
        <v>80</v>
      </c>
      <c r="L30" s="64"/>
      <c r="M30" s="66">
        <v>81.400000000000006</v>
      </c>
      <c r="N30" s="66">
        <v>277.8</v>
      </c>
      <c r="O30" s="66">
        <v>77.948571428571427</v>
      </c>
      <c r="P30" s="66" t="s">
        <v>314</v>
      </c>
      <c r="Q30" s="69" t="s">
        <v>336</v>
      </c>
      <c r="R30" s="70" t="s">
        <v>337</v>
      </c>
      <c r="S30" s="70" t="s">
        <v>338</v>
      </c>
      <c r="T30" s="59">
        <v>0.4</v>
      </c>
      <c r="U30" s="76"/>
      <c r="V30" s="59"/>
      <c r="XFD30" s="59"/>
    </row>
    <row r="31" spans="1:22 16384:16384" ht="15">
      <c r="A31" s="63">
        <v>18</v>
      </c>
      <c r="B31" s="69" t="s">
        <v>339</v>
      </c>
      <c r="C31" s="69" t="s">
        <v>318</v>
      </c>
      <c r="D31" s="64">
        <v>348</v>
      </c>
      <c r="E31" s="64">
        <v>43</v>
      </c>
      <c r="F31" s="64">
        <v>91</v>
      </c>
      <c r="G31" s="64">
        <v>91</v>
      </c>
      <c r="H31" s="64">
        <v>80</v>
      </c>
      <c r="I31" s="64">
        <v>92</v>
      </c>
      <c r="J31" s="64">
        <v>91</v>
      </c>
      <c r="K31" s="64">
        <v>90</v>
      </c>
      <c r="L31" s="64"/>
      <c r="M31" s="66">
        <v>88.8</v>
      </c>
      <c r="N31" s="66">
        <v>311.60000000000002</v>
      </c>
      <c r="O31" s="66">
        <v>77.371428571428581</v>
      </c>
      <c r="P31" s="66" t="s">
        <v>314</v>
      </c>
      <c r="Q31" s="69" t="s">
        <v>318</v>
      </c>
      <c r="R31" s="70" t="s">
        <v>323</v>
      </c>
      <c r="S31" s="70"/>
      <c r="T31" s="59">
        <v>0.4</v>
      </c>
      <c r="U31" s="76"/>
      <c r="V31" s="59"/>
      <c r="XFD31" s="59"/>
    </row>
    <row r="32" spans="1:22 16384:16384" ht="15">
      <c r="A32" s="63">
        <v>23</v>
      </c>
      <c r="B32" s="63" t="s">
        <v>340</v>
      </c>
      <c r="C32" s="63" t="s">
        <v>328</v>
      </c>
      <c r="D32" s="64">
        <v>361</v>
      </c>
      <c r="E32" s="64">
        <v>30</v>
      </c>
      <c r="F32" s="64">
        <v>82</v>
      </c>
      <c r="G32" s="64">
        <v>89</v>
      </c>
      <c r="H32" s="64">
        <v>93</v>
      </c>
      <c r="I32" s="64">
        <v>96</v>
      </c>
      <c r="J32" s="64">
        <v>92</v>
      </c>
      <c r="K32" s="64"/>
      <c r="L32" s="64">
        <v>93</v>
      </c>
      <c r="M32" s="66">
        <v>92.6</v>
      </c>
      <c r="N32" s="66">
        <v>297.2</v>
      </c>
      <c r="O32" s="66">
        <v>77.285714285714292</v>
      </c>
      <c r="P32" s="66" t="s">
        <v>314</v>
      </c>
      <c r="Q32" s="63" t="s">
        <v>328</v>
      </c>
      <c r="R32" s="70" t="s">
        <v>341</v>
      </c>
      <c r="S32" s="70"/>
      <c r="T32" s="59">
        <v>0.4</v>
      </c>
      <c r="U32" s="76"/>
      <c r="V32" s="59"/>
      <c r="XFD32" s="59"/>
    </row>
    <row r="33" spans="1:21" ht="15">
      <c r="A33" s="63">
        <v>32</v>
      </c>
      <c r="B33" s="63" t="s">
        <v>342</v>
      </c>
      <c r="C33" s="63" t="s">
        <v>325</v>
      </c>
      <c r="D33" s="64">
        <v>353</v>
      </c>
      <c r="E33" s="64">
        <v>33</v>
      </c>
      <c r="F33" s="64">
        <v>84</v>
      </c>
      <c r="G33" s="64">
        <v>90</v>
      </c>
      <c r="H33" s="64">
        <v>91</v>
      </c>
      <c r="I33" s="64">
        <v>93</v>
      </c>
      <c r="J33" s="64">
        <v>90</v>
      </c>
      <c r="K33" s="64"/>
      <c r="L33" s="64">
        <v>91</v>
      </c>
      <c r="M33" s="66">
        <v>91</v>
      </c>
      <c r="N33" s="66">
        <v>299</v>
      </c>
      <c r="O33" s="66">
        <v>76.531428571428577</v>
      </c>
      <c r="P33" s="66" t="s">
        <v>314</v>
      </c>
      <c r="Q33" s="63" t="s">
        <v>325</v>
      </c>
      <c r="R33" s="70" t="s">
        <v>343</v>
      </c>
      <c r="S33" s="70"/>
      <c r="T33" s="59">
        <v>0.4</v>
      </c>
      <c r="U33" s="76"/>
    </row>
    <row r="34" spans="1:21" ht="15">
      <c r="A34" s="63">
        <v>33</v>
      </c>
      <c r="B34" s="63" t="s">
        <v>344</v>
      </c>
      <c r="C34" s="63" t="s">
        <v>325</v>
      </c>
      <c r="D34" s="64">
        <v>341</v>
      </c>
      <c r="E34" s="64">
        <v>36.5</v>
      </c>
      <c r="F34" s="64">
        <v>77</v>
      </c>
      <c r="G34" s="64">
        <v>85</v>
      </c>
      <c r="H34" s="64">
        <v>85</v>
      </c>
      <c r="I34" s="64">
        <v>90</v>
      </c>
      <c r="J34" s="64">
        <v>86</v>
      </c>
      <c r="K34" s="64"/>
      <c r="L34" s="64">
        <v>89</v>
      </c>
      <c r="M34" s="66">
        <v>87</v>
      </c>
      <c r="N34" s="66">
        <v>287.5</v>
      </c>
      <c r="O34" s="66">
        <v>73.777142857142849</v>
      </c>
      <c r="P34" s="66" t="s">
        <v>314</v>
      </c>
      <c r="Q34" s="63" t="s">
        <v>325</v>
      </c>
      <c r="R34" s="70" t="s">
        <v>345</v>
      </c>
      <c r="S34" s="70"/>
      <c r="T34" s="59">
        <v>0.4</v>
      </c>
      <c r="U34" s="76"/>
    </row>
    <row r="35" spans="1:21" ht="15">
      <c r="A35" s="63">
        <v>19</v>
      </c>
      <c r="B35" s="69" t="s">
        <v>346</v>
      </c>
      <c r="C35" s="69" t="s">
        <v>318</v>
      </c>
      <c r="D35" s="64">
        <v>343</v>
      </c>
      <c r="E35" s="64">
        <v>24</v>
      </c>
      <c r="F35" s="64">
        <v>81</v>
      </c>
      <c r="G35" s="64">
        <v>88</v>
      </c>
      <c r="H35" s="64">
        <v>70</v>
      </c>
      <c r="I35" s="64">
        <v>88</v>
      </c>
      <c r="J35" s="64">
        <v>89</v>
      </c>
      <c r="K35" s="64">
        <v>85</v>
      </c>
      <c r="L35" s="64"/>
      <c r="M35" s="66">
        <v>84</v>
      </c>
      <c r="N35" s="66">
        <v>273</v>
      </c>
      <c r="O35" s="66">
        <v>72.36</v>
      </c>
      <c r="P35" s="66" t="s">
        <v>314</v>
      </c>
      <c r="Q35" s="69" t="s">
        <v>318</v>
      </c>
      <c r="R35" s="70" t="s">
        <v>347</v>
      </c>
      <c r="S35" s="70"/>
      <c r="T35" s="59">
        <v>0.4</v>
      </c>
      <c r="U35" s="76"/>
    </row>
    <row r="36" spans="1:21" ht="15">
      <c r="A36" s="63">
        <v>28</v>
      </c>
      <c r="B36" s="71" t="s">
        <v>348</v>
      </c>
      <c r="C36" s="71" t="s">
        <v>313</v>
      </c>
      <c r="D36" s="64">
        <v>343</v>
      </c>
      <c r="E36" s="64">
        <v>23.5</v>
      </c>
      <c r="F36" s="64">
        <v>61</v>
      </c>
      <c r="G36" s="64">
        <v>94</v>
      </c>
      <c r="H36" s="64">
        <v>90</v>
      </c>
      <c r="I36" s="64">
        <v>92</v>
      </c>
      <c r="J36" s="64">
        <v>93</v>
      </c>
      <c r="K36" s="64">
        <v>90</v>
      </c>
      <c r="L36" s="64"/>
      <c r="M36" s="66">
        <v>91.8</v>
      </c>
      <c r="N36" s="66">
        <v>268.10000000000002</v>
      </c>
      <c r="O36" s="66">
        <v>71.8</v>
      </c>
      <c r="P36" s="66" t="s">
        <v>314</v>
      </c>
      <c r="Q36" s="71" t="s">
        <v>313</v>
      </c>
      <c r="R36" s="70" t="s">
        <v>321</v>
      </c>
      <c r="S36" s="70"/>
      <c r="T36" s="59">
        <v>0.4</v>
      </c>
      <c r="U36" s="76"/>
    </row>
    <row r="37" spans="1:21" ht="15">
      <c r="A37" s="63">
        <v>20</v>
      </c>
      <c r="B37" s="69" t="s">
        <v>349</v>
      </c>
      <c r="C37" s="69" t="s">
        <v>318</v>
      </c>
      <c r="D37" s="64">
        <v>314</v>
      </c>
      <c r="E37" s="64">
        <v>30</v>
      </c>
      <c r="F37" s="64">
        <v>78</v>
      </c>
      <c r="G37" s="64">
        <v>92</v>
      </c>
      <c r="H37" s="64">
        <v>70</v>
      </c>
      <c r="I37" s="64">
        <v>90</v>
      </c>
      <c r="J37" s="64">
        <v>90</v>
      </c>
      <c r="K37" s="64">
        <v>92</v>
      </c>
      <c r="L37" s="64"/>
      <c r="M37" s="66">
        <v>86.8</v>
      </c>
      <c r="N37" s="66">
        <v>281.60000000000002</v>
      </c>
      <c r="O37" s="66">
        <v>69.862857142857138</v>
      </c>
      <c r="P37" s="66" t="s">
        <v>314</v>
      </c>
      <c r="Q37" s="69" t="s">
        <v>336</v>
      </c>
      <c r="R37" s="70" t="s">
        <v>350</v>
      </c>
      <c r="S37" s="70" t="s">
        <v>338</v>
      </c>
      <c r="T37" s="59">
        <v>0.4</v>
      </c>
      <c r="U37" s="76"/>
    </row>
    <row r="38" spans="1:21" ht="15">
      <c r="A38" s="63"/>
      <c r="B38" s="71"/>
      <c r="C38" s="71"/>
      <c r="D38" s="64"/>
      <c r="E38" s="64"/>
      <c r="F38" s="64"/>
      <c r="G38" s="64"/>
      <c r="H38" s="64"/>
      <c r="I38" s="64"/>
      <c r="J38" s="64"/>
      <c r="K38" s="64"/>
      <c r="L38" s="64"/>
      <c r="M38" s="66"/>
      <c r="N38" s="66"/>
      <c r="O38" s="66"/>
      <c r="P38" s="66"/>
      <c r="Q38" s="69"/>
      <c r="R38" s="70"/>
      <c r="S38" s="70"/>
      <c r="T38" s="68">
        <v>7.200000000000002</v>
      </c>
      <c r="U38" s="76">
        <v>7.2</v>
      </c>
    </row>
    <row r="39" spans="1:21" ht="15">
      <c r="A39" s="63">
        <v>34</v>
      </c>
      <c r="B39" s="69" t="s">
        <v>351</v>
      </c>
      <c r="C39" s="69" t="s">
        <v>352</v>
      </c>
      <c r="D39" s="64"/>
      <c r="E39" s="64"/>
      <c r="F39" s="64"/>
      <c r="G39" s="64"/>
      <c r="H39" s="64"/>
      <c r="I39" s="64"/>
      <c r="J39" s="64"/>
      <c r="K39" s="64"/>
      <c r="L39" s="64"/>
      <c r="M39" s="66"/>
      <c r="N39" s="66"/>
      <c r="O39" s="66"/>
      <c r="P39" s="66" t="s">
        <v>353</v>
      </c>
      <c r="Q39" s="69" t="s">
        <v>354</v>
      </c>
      <c r="R39" s="69" t="s">
        <v>355</v>
      </c>
      <c r="S39" s="70"/>
      <c r="T39" s="59">
        <v>0.4</v>
      </c>
      <c r="U39" s="76">
        <v>1</v>
      </c>
    </row>
    <row r="40" spans="1:21" ht="15">
      <c r="A40" s="63">
        <v>37</v>
      </c>
      <c r="B40" s="69" t="s">
        <v>356</v>
      </c>
      <c r="C40" s="69" t="s">
        <v>352</v>
      </c>
      <c r="D40" s="64"/>
      <c r="E40" s="64"/>
      <c r="F40" s="64"/>
      <c r="G40" s="64"/>
      <c r="H40" s="64"/>
      <c r="I40" s="64"/>
      <c r="J40" s="64"/>
      <c r="K40" s="64"/>
      <c r="L40" s="64"/>
      <c r="M40" s="66"/>
      <c r="N40" s="66"/>
      <c r="O40" s="66"/>
      <c r="P40" s="66" t="s">
        <v>353</v>
      </c>
      <c r="Q40" s="69" t="s">
        <v>352</v>
      </c>
      <c r="R40" s="69" t="s">
        <v>357</v>
      </c>
      <c r="S40" s="70"/>
      <c r="T40" s="59">
        <v>0.4</v>
      </c>
      <c r="U40" s="76">
        <v>1</v>
      </c>
    </row>
    <row r="41" spans="1:21" ht="15">
      <c r="A41" s="63">
        <v>36</v>
      </c>
      <c r="B41" s="69" t="s">
        <v>358</v>
      </c>
      <c r="C41" s="69" t="s">
        <v>352</v>
      </c>
      <c r="D41" s="64"/>
      <c r="E41" s="64"/>
      <c r="F41" s="64"/>
      <c r="G41" s="64"/>
      <c r="H41" s="64"/>
      <c r="I41" s="64"/>
      <c r="J41" s="64"/>
      <c r="K41" s="64"/>
      <c r="L41" s="64"/>
      <c r="M41" s="66"/>
      <c r="N41" s="66"/>
      <c r="O41" s="66"/>
      <c r="P41" s="66" t="s">
        <v>353</v>
      </c>
      <c r="Q41" s="69" t="s">
        <v>354</v>
      </c>
      <c r="R41" s="69" t="s">
        <v>359</v>
      </c>
      <c r="S41" s="70"/>
      <c r="T41" s="59">
        <v>0.4</v>
      </c>
      <c r="U41" s="76">
        <v>1</v>
      </c>
    </row>
    <row r="42" spans="1:21" ht="15">
      <c r="A42" s="63">
        <v>35</v>
      </c>
      <c r="B42" s="69" t="s">
        <v>360</v>
      </c>
      <c r="C42" s="69" t="s">
        <v>352</v>
      </c>
      <c r="D42" s="64"/>
      <c r="E42" s="64"/>
      <c r="F42" s="64"/>
      <c r="G42" s="64"/>
      <c r="H42" s="64"/>
      <c r="I42" s="64"/>
      <c r="J42" s="64"/>
      <c r="K42" s="64"/>
      <c r="L42" s="64"/>
      <c r="M42" s="66"/>
      <c r="N42" s="66"/>
      <c r="O42" s="66"/>
      <c r="P42" s="66" t="s">
        <v>353</v>
      </c>
      <c r="Q42" s="69" t="s">
        <v>354</v>
      </c>
      <c r="R42" s="69" t="s">
        <v>361</v>
      </c>
      <c r="S42" s="70"/>
      <c r="T42" s="59">
        <v>0.4</v>
      </c>
      <c r="U42" s="76">
        <v>1</v>
      </c>
    </row>
    <row r="43" spans="1:21" ht="15">
      <c r="A43" s="63">
        <v>38</v>
      </c>
      <c r="B43" s="69" t="s">
        <v>362</v>
      </c>
      <c r="C43" s="69" t="s">
        <v>352</v>
      </c>
      <c r="D43" s="64">
        <v>402</v>
      </c>
      <c r="E43" s="64">
        <v>34</v>
      </c>
      <c r="F43" s="64">
        <v>65</v>
      </c>
      <c r="G43" s="64">
        <v>90</v>
      </c>
      <c r="H43" s="64">
        <v>85</v>
      </c>
      <c r="I43" s="64">
        <v>92</v>
      </c>
      <c r="J43" s="64">
        <v>85</v>
      </c>
      <c r="K43" s="64">
        <v>91</v>
      </c>
      <c r="L43" s="64">
        <v>85</v>
      </c>
      <c r="M43" s="66">
        <v>88</v>
      </c>
      <c r="N43" s="66">
        <v>275</v>
      </c>
      <c r="O43" s="66">
        <v>79.668571428571425</v>
      </c>
      <c r="P43" s="66" t="s">
        <v>353</v>
      </c>
      <c r="Q43" s="69" t="s">
        <v>352</v>
      </c>
      <c r="R43" s="70" t="s">
        <v>363</v>
      </c>
      <c r="S43" s="70"/>
      <c r="T43" s="59">
        <v>0.4</v>
      </c>
      <c r="U43" s="76"/>
    </row>
    <row r="44" spans="1:21" ht="15">
      <c r="A44" s="63">
        <v>42</v>
      </c>
      <c r="B44" s="69" t="s">
        <v>364</v>
      </c>
      <c r="C44" s="69" t="s">
        <v>352</v>
      </c>
      <c r="D44" s="64">
        <v>353</v>
      </c>
      <c r="E44" s="64">
        <v>25</v>
      </c>
      <c r="F44" s="64">
        <v>73</v>
      </c>
      <c r="G44" s="64">
        <v>85</v>
      </c>
      <c r="H44" s="64">
        <v>79</v>
      </c>
      <c r="I44" s="64">
        <v>91</v>
      </c>
      <c r="J44" s="64">
        <v>80</v>
      </c>
      <c r="K44" s="64">
        <v>98</v>
      </c>
      <c r="L44" s="64">
        <v>85</v>
      </c>
      <c r="M44" s="66">
        <v>86.333333333333329</v>
      </c>
      <c r="N44" s="66">
        <v>270.66666666666663</v>
      </c>
      <c r="O44" s="66">
        <v>73.293333333333322</v>
      </c>
      <c r="P44" s="66" t="s">
        <v>353</v>
      </c>
      <c r="Q44" s="69" t="s">
        <v>365</v>
      </c>
      <c r="R44" s="70" t="s">
        <v>366</v>
      </c>
      <c r="S44" s="70" t="s">
        <v>338</v>
      </c>
      <c r="T44" s="59">
        <v>0.4</v>
      </c>
      <c r="U44" s="76"/>
    </row>
    <row r="45" spans="1:21" ht="15">
      <c r="A45" s="63">
        <v>40</v>
      </c>
      <c r="B45" s="69" t="s">
        <v>367</v>
      </c>
      <c r="C45" s="69" t="s">
        <v>352</v>
      </c>
      <c r="D45" s="64">
        <v>347</v>
      </c>
      <c r="E45" s="64">
        <v>31</v>
      </c>
      <c r="F45" s="64">
        <v>68</v>
      </c>
      <c r="G45" s="64">
        <v>95</v>
      </c>
      <c r="H45" s="64">
        <v>88</v>
      </c>
      <c r="I45" s="64">
        <v>96</v>
      </c>
      <c r="J45" s="64">
        <v>95</v>
      </c>
      <c r="K45" s="64">
        <v>96</v>
      </c>
      <c r="L45" s="64">
        <v>95</v>
      </c>
      <c r="M45" s="66">
        <v>94.166666666666671</v>
      </c>
      <c r="N45" s="66">
        <v>287.33333333333337</v>
      </c>
      <c r="O45" s="66">
        <v>74.478095238095236</v>
      </c>
      <c r="P45" s="66" t="s">
        <v>353</v>
      </c>
      <c r="Q45" s="69" t="s">
        <v>352</v>
      </c>
      <c r="R45" s="70" t="s">
        <v>357</v>
      </c>
      <c r="S45" s="70"/>
      <c r="T45" s="59">
        <v>0.4</v>
      </c>
      <c r="U45" s="76"/>
    </row>
    <row r="46" spans="1:21" ht="15">
      <c r="A46" s="63">
        <v>39</v>
      </c>
      <c r="B46" s="69" t="s">
        <v>368</v>
      </c>
      <c r="C46" s="69" t="s">
        <v>352</v>
      </c>
      <c r="D46" s="64">
        <v>378</v>
      </c>
      <c r="E46" s="64">
        <v>32</v>
      </c>
      <c r="F46" s="64">
        <v>61</v>
      </c>
      <c r="G46" s="64">
        <v>85</v>
      </c>
      <c r="H46" s="64">
        <v>81</v>
      </c>
      <c r="I46" s="64">
        <v>89</v>
      </c>
      <c r="J46" s="64">
        <v>80</v>
      </c>
      <c r="K46" s="64">
        <v>88</v>
      </c>
      <c r="L46" s="64">
        <v>80</v>
      </c>
      <c r="M46" s="66">
        <v>83.833333333333329</v>
      </c>
      <c r="N46" s="66">
        <v>260.66666666666663</v>
      </c>
      <c r="O46" s="66">
        <v>75.150476190476184</v>
      </c>
      <c r="P46" s="66" t="s">
        <v>353</v>
      </c>
      <c r="Q46" s="69" t="s">
        <v>352</v>
      </c>
      <c r="R46" s="70" t="s">
        <v>369</v>
      </c>
      <c r="S46" s="70"/>
      <c r="T46" s="59">
        <v>0.4</v>
      </c>
      <c r="U46" s="76"/>
    </row>
    <row r="47" spans="1:21" ht="15">
      <c r="A47" s="63">
        <v>41</v>
      </c>
      <c r="B47" s="69" t="s">
        <v>370</v>
      </c>
      <c r="C47" s="69" t="s">
        <v>352</v>
      </c>
      <c r="D47" s="64">
        <v>359</v>
      </c>
      <c r="E47" s="64">
        <v>34</v>
      </c>
      <c r="F47" s="64">
        <v>68</v>
      </c>
      <c r="G47" s="64">
        <v>71</v>
      </c>
      <c r="H47" s="64">
        <v>80</v>
      </c>
      <c r="I47" s="64">
        <v>90</v>
      </c>
      <c r="J47" s="64">
        <v>88</v>
      </c>
      <c r="K47" s="64">
        <v>85</v>
      </c>
      <c r="L47" s="64">
        <v>85</v>
      </c>
      <c r="M47" s="66">
        <v>83.166666666666671</v>
      </c>
      <c r="N47" s="66">
        <v>268.33333333333337</v>
      </c>
      <c r="O47" s="66">
        <v>73.74666666666667</v>
      </c>
      <c r="P47" s="66" t="s">
        <v>353</v>
      </c>
      <c r="Q47" s="69" t="s">
        <v>352</v>
      </c>
      <c r="R47" s="70" t="s">
        <v>369</v>
      </c>
      <c r="S47" s="70"/>
      <c r="T47" s="59">
        <v>0.4</v>
      </c>
      <c r="U47" s="76"/>
    </row>
    <row r="48" spans="1:21" ht="15">
      <c r="A48" s="63">
        <v>43</v>
      </c>
      <c r="B48" s="69" t="s">
        <v>371</v>
      </c>
      <c r="C48" s="69" t="s">
        <v>372</v>
      </c>
      <c r="D48" s="64">
        <v>395</v>
      </c>
      <c r="E48" s="64">
        <v>31.5</v>
      </c>
      <c r="F48" s="64">
        <v>87.5</v>
      </c>
      <c r="G48" s="64">
        <v>91</v>
      </c>
      <c r="H48" s="64">
        <v>80</v>
      </c>
      <c r="I48" s="64">
        <v>85</v>
      </c>
      <c r="J48" s="64">
        <v>88</v>
      </c>
      <c r="K48" s="64">
        <v>81</v>
      </c>
      <c r="L48" s="64">
        <v>85</v>
      </c>
      <c r="M48" s="66">
        <v>85</v>
      </c>
      <c r="N48" s="66">
        <v>289</v>
      </c>
      <c r="O48" s="66">
        <v>80.428571428571431</v>
      </c>
      <c r="P48" s="66" t="s">
        <v>353</v>
      </c>
      <c r="Q48" s="69" t="s">
        <v>372</v>
      </c>
      <c r="R48" s="70" t="s">
        <v>373</v>
      </c>
      <c r="S48" s="70"/>
      <c r="T48" s="59">
        <v>0.4</v>
      </c>
      <c r="U48" s="76"/>
    </row>
    <row r="49" spans="1:26" ht="15">
      <c r="A49" s="63"/>
      <c r="B49" s="69"/>
      <c r="C49" s="69"/>
      <c r="D49" s="64"/>
      <c r="E49" s="64"/>
      <c r="F49" s="64"/>
      <c r="G49" s="64"/>
      <c r="H49" s="64"/>
      <c r="I49" s="64"/>
      <c r="J49" s="64"/>
      <c r="K49" s="64"/>
      <c r="L49" s="64"/>
      <c r="M49" s="66"/>
      <c r="N49" s="66"/>
      <c r="O49" s="66"/>
      <c r="P49" s="66"/>
      <c r="Q49" s="69"/>
      <c r="R49" s="70"/>
      <c r="S49" s="70"/>
      <c r="T49" s="68">
        <v>3.9999999999999996</v>
      </c>
      <c r="U49" s="76">
        <v>4</v>
      </c>
      <c r="V49" s="59"/>
      <c r="W49" s="59"/>
      <c r="X49" s="59"/>
      <c r="Y49" s="59"/>
      <c r="Z49" s="59"/>
    </row>
    <row r="50" spans="1:26" ht="15">
      <c r="A50" s="63">
        <v>53</v>
      </c>
      <c r="B50" s="63" t="s">
        <v>374</v>
      </c>
      <c r="C50" s="63" t="s">
        <v>375</v>
      </c>
      <c r="D50" s="64"/>
      <c r="E50" s="62"/>
      <c r="F50" s="60"/>
      <c r="G50" s="64"/>
      <c r="H50" s="64"/>
      <c r="I50" s="64"/>
      <c r="J50" s="64"/>
      <c r="K50" s="64"/>
      <c r="L50" s="64"/>
      <c r="M50" s="66"/>
      <c r="N50" s="66"/>
      <c r="O50" s="66"/>
      <c r="P50" s="66" t="s">
        <v>376</v>
      </c>
      <c r="Q50" s="63" t="s">
        <v>375</v>
      </c>
      <c r="R50" s="70" t="s">
        <v>377</v>
      </c>
      <c r="S50" s="70"/>
      <c r="T50" s="59">
        <v>0.4</v>
      </c>
      <c r="U50" s="76">
        <v>1</v>
      </c>
      <c r="V50" s="59"/>
      <c r="W50" s="59"/>
      <c r="X50" s="59"/>
      <c r="Y50" s="59"/>
      <c r="Z50" s="59"/>
    </row>
    <row r="51" spans="1:26" ht="15">
      <c r="A51" s="63">
        <v>54</v>
      </c>
      <c r="B51" s="63" t="s">
        <v>378</v>
      </c>
      <c r="C51" s="63" t="s">
        <v>375</v>
      </c>
      <c r="D51" s="64">
        <v>403</v>
      </c>
      <c r="E51" s="62">
        <v>32.5</v>
      </c>
      <c r="F51" s="60">
        <v>86</v>
      </c>
      <c r="G51" s="64">
        <v>90</v>
      </c>
      <c r="H51" s="64">
        <v>90</v>
      </c>
      <c r="I51" s="64">
        <v>90</v>
      </c>
      <c r="J51" s="64">
        <v>91</v>
      </c>
      <c r="K51" s="64">
        <v>90</v>
      </c>
      <c r="L51" s="64"/>
      <c r="M51" s="66">
        <v>90.2</v>
      </c>
      <c r="N51" s="66">
        <v>298.89999999999998</v>
      </c>
      <c r="O51" s="66">
        <v>82.52000000000001</v>
      </c>
      <c r="P51" s="66" t="s">
        <v>376</v>
      </c>
      <c r="Q51" s="63" t="s">
        <v>375</v>
      </c>
      <c r="R51" s="70" t="s">
        <v>379</v>
      </c>
      <c r="S51" s="70"/>
      <c r="T51" s="59">
        <v>0.4</v>
      </c>
      <c r="U51" s="76">
        <v>1</v>
      </c>
      <c r="V51" s="59"/>
      <c r="W51" s="59"/>
      <c r="X51" s="59"/>
      <c r="Y51" s="59"/>
      <c r="Z51" s="59"/>
    </row>
    <row r="52" spans="1:26" ht="15">
      <c r="A52" s="63">
        <v>55</v>
      </c>
      <c r="B52" s="63" t="s">
        <v>380</v>
      </c>
      <c r="C52" s="63" t="s">
        <v>375</v>
      </c>
      <c r="D52" s="64">
        <v>391</v>
      </c>
      <c r="E52" s="62">
        <v>34.5</v>
      </c>
      <c r="F52" s="60">
        <v>90</v>
      </c>
      <c r="G52" s="64">
        <v>94</v>
      </c>
      <c r="H52" s="64">
        <v>91</v>
      </c>
      <c r="I52" s="64">
        <v>92</v>
      </c>
      <c r="J52" s="64">
        <v>93</v>
      </c>
      <c r="K52" s="64">
        <v>88</v>
      </c>
      <c r="L52" s="64"/>
      <c r="M52" s="66">
        <v>91.6</v>
      </c>
      <c r="N52" s="66">
        <v>307.7</v>
      </c>
      <c r="O52" s="66">
        <v>82.085714285714289</v>
      </c>
      <c r="P52" s="66" t="s">
        <v>376</v>
      </c>
      <c r="Q52" s="63" t="s">
        <v>375</v>
      </c>
      <c r="R52" s="70" t="s">
        <v>381</v>
      </c>
      <c r="S52" s="70"/>
      <c r="T52" s="59">
        <v>0.4</v>
      </c>
      <c r="U52" s="76">
        <v>1</v>
      </c>
      <c r="V52" s="61"/>
      <c r="W52" s="59"/>
      <c r="X52" s="59"/>
      <c r="Y52" s="59"/>
      <c r="Z52" s="59"/>
    </row>
    <row r="53" spans="1:26" ht="15">
      <c r="A53" s="63">
        <v>56</v>
      </c>
      <c r="B53" s="63" t="s">
        <v>382</v>
      </c>
      <c r="C53" s="63" t="s">
        <v>375</v>
      </c>
      <c r="D53" s="64">
        <v>377</v>
      </c>
      <c r="E53" s="62">
        <v>39.5</v>
      </c>
      <c r="F53" s="60">
        <v>88</v>
      </c>
      <c r="G53" s="64">
        <v>90</v>
      </c>
      <c r="H53" s="64">
        <v>83</v>
      </c>
      <c r="I53" s="64">
        <v>84</v>
      </c>
      <c r="J53" s="64">
        <v>88</v>
      </c>
      <c r="K53" s="64">
        <v>85</v>
      </c>
      <c r="L53" s="64"/>
      <c r="M53" s="66">
        <v>86</v>
      </c>
      <c r="N53" s="66">
        <v>299.5</v>
      </c>
      <c r="O53" s="66">
        <v>79.468571428571423</v>
      </c>
      <c r="P53" s="66" t="s">
        <v>376</v>
      </c>
      <c r="Q53" s="63" t="s">
        <v>375</v>
      </c>
      <c r="R53" s="70" t="s">
        <v>381</v>
      </c>
      <c r="S53" s="70"/>
      <c r="T53" s="59">
        <v>0.4</v>
      </c>
      <c r="U53" s="76">
        <v>0.2</v>
      </c>
      <c r="V53" s="59"/>
      <c r="W53" s="59"/>
      <c r="X53" s="59"/>
      <c r="Y53" s="59"/>
      <c r="Z53" s="59"/>
    </row>
    <row r="54" spans="1:26" ht="15">
      <c r="A54" s="63">
        <v>57</v>
      </c>
      <c r="B54" s="63" t="s">
        <v>383</v>
      </c>
      <c r="C54" s="63" t="s">
        <v>375</v>
      </c>
      <c r="D54" s="64">
        <v>382</v>
      </c>
      <c r="E54" s="62">
        <v>25.5</v>
      </c>
      <c r="F54" s="60">
        <v>91</v>
      </c>
      <c r="G54" s="64">
        <v>85</v>
      </c>
      <c r="H54" s="64">
        <v>86</v>
      </c>
      <c r="I54" s="64">
        <v>86</v>
      </c>
      <c r="J54" s="64">
        <v>88</v>
      </c>
      <c r="K54" s="64">
        <v>87</v>
      </c>
      <c r="L54" s="64"/>
      <c r="M54" s="66">
        <v>86.4</v>
      </c>
      <c r="N54" s="66">
        <v>289.3</v>
      </c>
      <c r="O54" s="66">
        <v>78.902857142857144</v>
      </c>
      <c r="P54" s="66" t="s">
        <v>376</v>
      </c>
      <c r="Q54" s="63" t="s">
        <v>375</v>
      </c>
      <c r="R54" s="70" t="s">
        <v>377</v>
      </c>
      <c r="S54" s="70"/>
      <c r="T54" s="59">
        <v>0.4</v>
      </c>
      <c r="U54" s="76"/>
      <c r="V54" s="59"/>
      <c r="W54" s="59"/>
      <c r="X54" s="59"/>
      <c r="Y54" s="59"/>
      <c r="Z54" s="59"/>
    </row>
    <row r="55" spans="1:26" ht="15">
      <c r="A55" s="63">
        <v>58</v>
      </c>
      <c r="B55" s="63" t="s">
        <v>384</v>
      </c>
      <c r="C55" s="63" t="s">
        <v>375</v>
      </c>
      <c r="D55" s="64">
        <v>378</v>
      </c>
      <c r="E55" s="62">
        <v>33.5</v>
      </c>
      <c r="F55" s="60">
        <v>81</v>
      </c>
      <c r="G55" s="64">
        <v>87</v>
      </c>
      <c r="H55" s="64">
        <v>85</v>
      </c>
      <c r="I55" s="64">
        <v>85</v>
      </c>
      <c r="J55" s="64">
        <v>91</v>
      </c>
      <c r="K55" s="64">
        <v>85</v>
      </c>
      <c r="L55" s="64"/>
      <c r="M55" s="66">
        <v>86.6</v>
      </c>
      <c r="N55" s="66">
        <v>287.7</v>
      </c>
      <c r="O55" s="66">
        <v>78.239999999999995</v>
      </c>
      <c r="P55" s="66" t="s">
        <v>376</v>
      </c>
      <c r="Q55" s="63" t="s">
        <v>375</v>
      </c>
      <c r="R55" s="70" t="s">
        <v>379</v>
      </c>
      <c r="S55" s="70"/>
      <c r="T55" s="59">
        <v>0.4</v>
      </c>
      <c r="U55" s="76"/>
      <c r="V55" s="59"/>
      <c r="W55" s="59"/>
      <c r="X55" s="59"/>
      <c r="Y55" s="59"/>
      <c r="Z55" s="59"/>
    </row>
    <row r="56" spans="1:26" ht="15">
      <c r="A56" s="63">
        <v>59</v>
      </c>
      <c r="B56" s="77" t="s">
        <v>385</v>
      </c>
      <c r="C56" s="63" t="s">
        <v>375</v>
      </c>
      <c r="D56" s="64">
        <v>372</v>
      </c>
      <c r="E56" s="62">
        <v>28</v>
      </c>
      <c r="F56" s="60">
        <v>83</v>
      </c>
      <c r="G56" s="64">
        <v>86</v>
      </c>
      <c r="H56" s="64">
        <v>86</v>
      </c>
      <c r="I56" s="64">
        <v>89</v>
      </c>
      <c r="J56" s="64">
        <v>93</v>
      </c>
      <c r="K56" s="64">
        <v>85</v>
      </c>
      <c r="L56" s="64"/>
      <c r="M56" s="66">
        <v>87.8</v>
      </c>
      <c r="N56" s="66">
        <v>286.60000000000002</v>
      </c>
      <c r="O56" s="66">
        <v>77.394285714285715</v>
      </c>
      <c r="P56" s="66" t="s">
        <v>376</v>
      </c>
      <c r="Q56" s="63" t="s">
        <v>375</v>
      </c>
      <c r="R56" s="70" t="s">
        <v>386</v>
      </c>
      <c r="S56" s="70"/>
      <c r="T56" s="59">
        <v>0.4</v>
      </c>
      <c r="U56" s="76"/>
      <c r="V56" s="59" t="s">
        <v>387</v>
      </c>
      <c r="W56" s="59"/>
      <c r="X56" s="59"/>
      <c r="Y56" s="59"/>
      <c r="Z56" s="59"/>
    </row>
    <row r="57" spans="1:26" ht="15">
      <c r="A57" s="63">
        <v>60</v>
      </c>
      <c r="B57" s="63" t="s">
        <v>388</v>
      </c>
      <c r="C57" s="63" t="s">
        <v>375</v>
      </c>
      <c r="D57" s="64">
        <v>361</v>
      </c>
      <c r="E57" s="62">
        <v>30</v>
      </c>
      <c r="F57" s="60">
        <v>85</v>
      </c>
      <c r="G57" s="64">
        <v>83</v>
      </c>
      <c r="H57" s="64">
        <v>84</v>
      </c>
      <c r="I57" s="64">
        <v>86</v>
      </c>
      <c r="J57" s="64">
        <v>95</v>
      </c>
      <c r="K57" s="64">
        <v>84</v>
      </c>
      <c r="L57" s="64"/>
      <c r="M57" s="66">
        <v>86.4</v>
      </c>
      <c r="N57" s="66">
        <v>287.8</v>
      </c>
      <c r="O57" s="66">
        <v>76.21142857142857</v>
      </c>
      <c r="P57" s="66" t="s">
        <v>376</v>
      </c>
      <c r="Q57" s="63" t="s">
        <v>375</v>
      </c>
      <c r="R57" s="70" t="s">
        <v>386</v>
      </c>
      <c r="S57" s="70"/>
      <c r="T57" s="59">
        <v>0.4</v>
      </c>
      <c r="U57" s="76"/>
      <c r="V57" s="59"/>
      <c r="W57" s="59"/>
      <c r="X57" s="59"/>
      <c r="Y57" s="59"/>
      <c r="Z57" s="59"/>
    </row>
    <row r="58" spans="1:26" ht="15">
      <c r="A58" s="63"/>
      <c r="B58" s="63"/>
      <c r="C58" s="63"/>
      <c r="D58" s="64"/>
      <c r="E58" s="62"/>
      <c r="F58" s="60"/>
      <c r="G58" s="64"/>
      <c r="H58" s="64"/>
      <c r="I58" s="64"/>
      <c r="J58" s="64"/>
      <c r="K58" s="64"/>
      <c r="L58" s="64"/>
      <c r="M58" s="66"/>
      <c r="N58" s="66"/>
      <c r="O58" s="66"/>
      <c r="P58" s="66"/>
      <c r="Q58" s="63"/>
      <c r="R58" s="70"/>
      <c r="S58" s="70"/>
      <c r="T58" s="68">
        <v>3.1999999999999997</v>
      </c>
      <c r="U58" s="76">
        <v>3.2</v>
      </c>
      <c r="V58" s="59"/>
      <c r="W58" s="59"/>
      <c r="X58" s="59"/>
      <c r="Y58" s="59"/>
      <c r="Z58" s="59"/>
    </row>
    <row r="59" spans="1:26" ht="15">
      <c r="A59" s="63">
        <v>44</v>
      </c>
      <c r="B59" s="63" t="s">
        <v>389</v>
      </c>
      <c r="C59" s="63" t="s">
        <v>390</v>
      </c>
      <c r="D59" s="64">
        <v>418</v>
      </c>
      <c r="E59" s="64">
        <v>32</v>
      </c>
      <c r="F59" s="64">
        <v>80</v>
      </c>
      <c r="G59" s="64">
        <v>95</v>
      </c>
      <c r="H59" s="64">
        <v>95</v>
      </c>
      <c r="I59" s="64">
        <v>90</v>
      </c>
      <c r="J59" s="64">
        <v>95</v>
      </c>
      <c r="K59" s="64">
        <v>95</v>
      </c>
      <c r="L59" s="64">
        <v>90</v>
      </c>
      <c r="M59" s="66">
        <v>93.333333333333329</v>
      </c>
      <c r="N59" s="66">
        <v>298.66666666666663</v>
      </c>
      <c r="O59" s="66">
        <v>84.293333333333337</v>
      </c>
      <c r="P59" s="66" t="s">
        <v>376</v>
      </c>
      <c r="Q59" s="63" t="s">
        <v>390</v>
      </c>
      <c r="R59" s="70" t="s">
        <v>391</v>
      </c>
      <c r="S59" s="70"/>
      <c r="T59" s="59">
        <v>0.4</v>
      </c>
      <c r="U59" s="76">
        <v>1</v>
      </c>
      <c r="V59" s="59"/>
      <c r="W59" s="59"/>
      <c r="X59" s="59"/>
      <c r="Y59" s="59"/>
      <c r="Z59" s="59"/>
    </row>
    <row r="60" spans="1:26" ht="15">
      <c r="A60" s="63">
        <v>45</v>
      </c>
      <c r="B60" s="63" t="s">
        <v>392</v>
      </c>
      <c r="C60" s="63" t="s">
        <v>390</v>
      </c>
      <c r="D60" s="64">
        <v>365</v>
      </c>
      <c r="E60" s="64">
        <v>32</v>
      </c>
      <c r="F60" s="64">
        <v>88</v>
      </c>
      <c r="G60" s="64">
        <v>95</v>
      </c>
      <c r="H60" s="64">
        <v>95</v>
      </c>
      <c r="I60" s="64">
        <v>90</v>
      </c>
      <c r="J60" s="64">
        <v>90</v>
      </c>
      <c r="K60" s="64">
        <v>95</v>
      </c>
      <c r="L60" s="64">
        <v>95</v>
      </c>
      <c r="M60" s="66">
        <v>93.333333333333329</v>
      </c>
      <c r="N60" s="66">
        <v>306.66666666666663</v>
      </c>
      <c r="O60" s="66">
        <v>78.847619047619048</v>
      </c>
      <c r="P60" s="66" t="s">
        <v>376</v>
      </c>
      <c r="Q60" s="63" t="s">
        <v>390</v>
      </c>
      <c r="R60" s="70" t="s">
        <v>393</v>
      </c>
      <c r="S60" s="70"/>
      <c r="T60" s="59">
        <v>0.4</v>
      </c>
      <c r="U60" s="76"/>
      <c r="V60" s="59"/>
      <c r="W60" s="59"/>
      <c r="X60" s="59"/>
      <c r="Y60" s="59"/>
      <c r="Z60" s="59"/>
    </row>
    <row r="61" spans="1:26" ht="15">
      <c r="A61" s="63">
        <v>46</v>
      </c>
      <c r="B61" s="63" t="s">
        <v>394</v>
      </c>
      <c r="C61" s="63" t="s">
        <v>395</v>
      </c>
      <c r="D61" s="64">
        <v>386</v>
      </c>
      <c r="E61" s="64">
        <v>29.5</v>
      </c>
      <c r="F61" s="64">
        <v>76</v>
      </c>
      <c r="G61" s="64">
        <v>90</v>
      </c>
      <c r="H61" s="64">
        <v>90</v>
      </c>
      <c r="I61" s="64">
        <v>95</v>
      </c>
      <c r="J61" s="64">
        <v>90</v>
      </c>
      <c r="K61" s="64">
        <v>80</v>
      </c>
      <c r="L61" s="64">
        <v>85</v>
      </c>
      <c r="M61" s="66">
        <v>88.333333333333329</v>
      </c>
      <c r="N61" s="66">
        <v>282.16666666666663</v>
      </c>
      <c r="O61" s="66">
        <v>78.567619047619047</v>
      </c>
      <c r="P61" s="66" t="s">
        <v>376</v>
      </c>
      <c r="Q61" s="63" t="s">
        <v>395</v>
      </c>
      <c r="R61" s="70" t="s">
        <v>396</v>
      </c>
      <c r="S61" s="70"/>
      <c r="T61" s="59">
        <v>0.4</v>
      </c>
      <c r="U61" s="76">
        <v>1</v>
      </c>
      <c r="V61" s="61"/>
      <c r="W61" s="59"/>
      <c r="X61" s="59"/>
      <c r="Y61" s="59"/>
      <c r="Z61" s="59"/>
    </row>
    <row r="62" spans="1:26" ht="15">
      <c r="A62" s="63">
        <v>47</v>
      </c>
      <c r="B62" s="63" t="s">
        <v>397</v>
      </c>
      <c r="C62" s="63" t="s">
        <v>395</v>
      </c>
      <c r="D62" s="64">
        <v>354</v>
      </c>
      <c r="E62" s="64">
        <v>28</v>
      </c>
      <c r="F62" s="64">
        <v>60</v>
      </c>
      <c r="G62" s="64">
        <v>90</v>
      </c>
      <c r="H62" s="64">
        <v>80</v>
      </c>
      <c r="I62" s="64">
        <v>85</v>
      </c>
      <c r="J62" s="64">
        <v>90</v>
      </c>
      <c r="K62" s="64">
        <v>75</v>
      </c>
      <c r="L62" s="64">
        <v>95</v>
      </c>
      <c r="M62" s="66">
        <v>85.833333333333329</v>
      </c>
      <c r="N62" s="66">
        <v>259.66666666666663</v>
      </c>
      <c r="O62" s="66">
        <v>72.15619047619046</v>
      </c>
      <c r="P62" s="66" t="s">
        <v>376</v>
      </c>
      <c r="Q62" s="63" t="s">
        <v>395</v>
      </c>
      <c r="R62" s="70" t="s">
        <v>396</v>
      </c>
      <c r="S62" s="70"/>
      <c r="T62" s="59">
        <v>0.4</v>
      </c>
      <c r="U62" s="76"/>
      <c r="V62" s="59"/>
      <c r="W62" s="59"/>
      <c r="X62" s="59"/>
      <c r="Y62" s="59"/>
      <c r="Z62" s="59"/>
    </row>
    <row r="63" spans="1:26" ht="15">
      <c r="A63" s="63">
        <v>48</v>
      </c>
      <c r="B63" s="63" t="s">
        <v>398</v>
      </c>
      <c r="C63" s="63" t="s">
        <v>395</v>
      </c>
      <c r="D63" s="64">
        <v>305</v>
      </c>
      <c r="E63" s="64">
        <v>23.5</v>
      </c>
      <c r="F63" s="64">
        <v>82</v>
      </c>
      <c r="G63" s="64">
        <v>90</v>
      </c>
      <c r="H63" s="64">
        <v>90</v>
      </c>
      <c r="I63" s="64">
        <v>90</v>
      </c>
      <c r="J63" s="64">
        <v>90</v>
      </c>
      <c r="K63" s="64">
        <v>95</v>
      </c>
      <c r="L63" s="64">
        <v>95</v>
      </c>
      <c r="M63" s="66">
        <v>91.666666666666671</v>
      </c>
      <c r="N63" s="66">
        <v>288.83333333333337</v>
      </c>
      <c r="O63" s="66">
        <v>69.609523809523807</v>
      </c>
      <c r="P63" s="66" t="s">
        <v>376</v>
      </c>
      <c r="Q63" s="63" t="s">
        <v>395</v>
      </c>
      <c r="R63" s="70" t="s">
        <v>399</v>
      </c>
      <c r="S63" s="70"/>
      <c r="T63" s="59">
        <v>0.4</v>
      </c>
      <c r="U63" s="76"/>
      <c r="V63" s="59"/>
      <c r="W63" s="59"/>
      <c r="X63" s="59"/>
      <c r="Y63" s="59"/>
      <c r="Z63" s="59"/>
    </row>
    <row r="64" spans="1:26" ht="15">
      <c r="A64" s="63"/>
      <c r="B64" s="63"/>
      <c r="C64" s="63"/>
      <c r="D64" s="64"/>
      <c r="E64" s="64"/>
      <c r="F64" s="64"/>
      <c r="G64" s="64"/>
      <c r="H64" s="64"/>
      <c r="I64" s="64"/>
      <c r="J64" s="64"/>
      <c r="K64" s="64"/>
      <c r="L64" s="64"/>
      <c r="M64" s="66"/>
      <c r="N64" s="66"/>
      <c r="O64" s="66"/>
      <c r="P64" s="66"/>
      <c r="Q64" s="63"/>
      <c r="R64" s="70"/>
      <c r="S64" s="70"/>
      <c r="T64" s="68">
        <v>2</v>
      </c>
      <c r="U64" s="76">
        <v>2</v>
      </c>
      <c r="V64" s="61"/>
      <c r="W64" s="59"/>
      <c r="X64" s="59"/>
      <c r="Y64" s="59"/>
      <c r="Z64" s="59"/>
    </row>
    <row r="65" spans="1:26" ht="15">
      <c r="A65" s="63">
        <v>49</v>
      </c>
      <c r="B65" s="69" t="s">
        <v>400</v>
      </c>
      <c r="C65" s="69" t="s">
        <v>401</v>
      </c>
      <c r="D65" s="64">
        <v>393</v>
      </c>
      <c r="E65" s="64">
        <v>21</v>
      </c>
      <c r="F65" s="64">
        <v>85</v>
      </c>
      <c r="G65" s="64">
        <v>85</v>
      </c>
      <c r="H65" s="64">
        <v>80</v>
      </c>
      <c r="I65" s="64">
        <v>85</v>
      </c>
      <c r="J65" s="64">
        <v>83</v>
      </c>
      <c r="K65" s="64">
        <v>80</v>
      </c>
      <c r="L65" s="64"/>
      <c r="M65" s="66">
        <v>82.6</v>
      </c>
      <c r="N65" s="66">
        <v>271.2</v>
      </c>
      <c r="O65" s="66">
        <v>78.154285714285706</v>
      </c>
      <c r="P65" s="66" t="s">
        <v>376</v>
      </c>
      <c r="Q65" s="69" t="s">
        <v>401</v>
      </c>
      <c r="R65" s="70" t="s">
        <v>402</v>
      </c>
      <c r="S65" s="70"/>
      <c r="T65" s="61">
        <v>0.4</v>
      </c>
      <c r="U65" s="76">
        <v>1</v>
      </c>
      <c r="V65" s="59"/>
      <c r="W65" s="59"/>
      <c r="X65" s="59"/>
      <c r="Y65" s="59"/>
      <c r="Z65" s="59"/>
    </row>
    <row r="66" spans="1:26" ht="15">
      <c r="A66" s="63">
        <v>50</v>
      </c>
      <c r="B66" s="69" t="s">
        <v>403</v>
      </c>
      <c r="C66" s="69" t="s">
        <v>401</v>
      </c>
      <c r="D66" s="64">
        <v>381</v>
      </c>
      <c r="E66" s="64">
        <v>29.5</v>
      </c>
      <c r="F66" s="64">
        <v>79</v>
      </c>
      <c r="G66" s="64">
        <v>84</v>
      </c>
      <c r="H66" s="64">
        <v>83</v>
      </c>
      <c r="I66" s="64">
        <v>83</v>
      </c>
      <c r="J66" s="64">
        <v>83</v>
      </c>
      <c r="K66" s="64">
        <v>80</v>
      </c>
      <c r="L66" s="64"/>
      <c r="M66" s="66">
        <v>82.6</v>
      </c>
      <c r="N66" s="66">
        <v>273.7</v>
      </c>
      <c r="O66" s="66">
        <v>77</v>
      </c>
      <c r="P66" s="66" t="s">
        <v>376</v>
      </c>
      <c r="Q66" s="69" t="s">
        <v>401</v>
      </c>
      <c r="R66" s="70" t="s">
        <v>404</v>
      </c>
      <c r="S66" s="70"/>
      <c r="T66" s="61">
        <v>0.4</v>
      </c>
      <c r="U66" s="76">
        <v>0.6</v>
      </c>
      <c r="V66" s="59"/>
      <c r="W66" s="59"/>
      <c r="X66" s="59"/>
      <c r="Y66" s="59"/>
      <c r="Z66" s="59"/>
    </row>
    <row r="67" spans="1:26" ht="15">
      <c r="A67" s="63">
        <v>51</v>
      </c>
      <c r="B67" s="69" t="s">
        <v>405</v>
      </c>
      <c r="C67" s="69" t="s">
        <v>401</v>
      </c>
      <c r="D67" s="64">
        <v>361</v>
      </c>
      <c r="E67" s="64">
        <v>32</v>
      </c>
      <c r="F67" s="64">
        <v>73</v>
      </c>
      <c r="G67" s="64">
        <v>90</v>
      </c>
      <c r="H67" s="64">
        <v>92</v>
      </c>
      <c r="I67" s="64">
        <v>89</v>
      </c>
      <c r="J67" s="64">
        <v>90</v>
      </c>
      <c r="K67" s="64">
        <v>89</v>
      </c>
      <c r="L67" s="64"/>
      <c r="M67" s="66">
        <v>90</v>
      </c>
      <c r="N67" s="66">
        <v>285</v>
      </c>
      <c r="O67" s="66">
        <v>75.891428571428563</v>
      </c>
      <c r="P67" s="66" t="s">
        <v>376</v>
      </c>
      <c r="Q67" s="69" t="s">
        <v>401</v>
      </c>
      <c r="R67" s="70" t="s">
        <v>404</v>
      </c>
      <c r="S67" s="70"/>
      <c r="T67" s="61">
        <v>0.4</v>
      </c>
      <c r="U67" s="76"/>
      <c r="V67" s="59"/>
      <c r="W67" s="61"/>
      <c r="X67" s="61"/>
      <c r="Y67" s="61"/>
      <c r="Z67" s="61"/>
    </row>
    <row r="68" spans="1:26" ht="15">
      <c r="A68" s="63">
        <v>52</v>
      </c>
      <c r="B68" s="69" t="s">
        <v>406</v>
      </c>
      <c r="C68" s="69" t="s">
        <v>401</v>
      </c>
      <c r="D68" s="64">
        <v>357</v>
      </c>
      <c r="E68" s="64">
        <v>31</v>
      </c>
      <c r="F68" s="64">
        <v>85</v>
      </c>
      <c r="G68" s="64">
        <v>86</v>
      </c>
      <c r="H68" s="64">
        <v>88</v>
      </c>
      <c r="I68" s="64">
        <v>87</v>
      </c>
      <c r="J68" s="64">
        <v>86</v>
      </c>
      <c r="K68" s="64">
        <v>85</v>
      </c>
      <c r="L68" s="64"/>
      <c r="M68" s="66">
        <v>86.4</v>
      </c>
      <c r="N68" s="66">
        <v>288.8</v>
      </c>
      <c r="O68" s="66">
        <v>75.84571428571428</v>
      </c>
      <c r="P68" s="66" t="s">
        <v>376</v>
      </c>
      <c r="Q68" s="69" t="s">
        <v>401</v>
      </c>
      <c r="R68" s="70" t="s">
        <v>402</v>
      </c>
      <c r="S68" s="70"/>
      <c r="T68" s="61">
        <v>0.4</v>
      </c>
      <c r="U68" s="76"/>
      <c r="V68" s="59"/>
      <c r="W68" s="59"/>
      <c r="X68" s="59"/>
      <c r="Y68" s="59"/>
      <c r="Z68" s="59"/>
    </row>
    <row r="69" spans="1:26" ht="15">
      <c r="A69" s="63"/>
      <c r="B69" s="63"/>
      <c r="C69" s="63"/>
      <c r="D69" s="64"/>
      <c r="E69" s="62"/>
      <c r="F69" s="60"/>
      <c r="G69" s="64"/>
      <c r="H69" s="64"/>
      <c r="I69" s="64"/>
      <c r="J69" s="64"/>
      <c r="K69" s="64"/>
      <c r="L69" s="64"/>
      <c r="M69" s="66"/>
      <c r="N69" s="66"/>
      <c r="O69" s="66"/>
      <c r="P69" s="66"/>
      <c r="Q69" s="63"/>
      <c r="R69" s="70"/>
      <c r="S69" s="70"/>
      <c r="T69" s="68">
        <v>1.6</v>
      </c>
      <c r="U69" s="76">
        <v>1.6</v>
      </c>
      <c r="V69" s="59"/>
      <c r="W69" s="59"/>
      <c r="X69" s="59"/>
      <c r="Y69" s="59"/>
      <c r="Z69" s="59"/>
    </row>
    <row r="70" spans="1:26" ht="15">
      <c r="A70" s="63">
        <v>61</v>
      </c>
      <c r="B70" s="63" t="s">
        <v>407</v>
      </c>
      <c r="C70" s="63" t="s">
        <v>408</v>
      </c>
      <c r="D70" s="64">
        <v>403</v>
      </c>
      <c r="E70" s="64">
        <v>29.5</v>
      </c>
      <c r="F70" s="64">
        <v>82</v>
      </c>
      <c r="G70" s="64">
        <v>90</v>
      </c>
      <c r="H70" s="64">
        <v>85</v>
      </c>
      <c r="I70" s="64">
        <v>82</v>
      </c>
      <c r="J70" s="64">
        <v>85</v>
      </c>
      <c r="K70" s="64">
        <v>80</v>
      </c>
      <c r="L70" s="64">
        <v>70</v>
      </c>
      <c r="M70" s="66">
        <v>82</v>
      </c>
      <c r="N70" s="66">
        <v>275.5</v>
      </c>
      <c r="O70" s="66">
        <v>79.845714285714294</v>
      </c>
      <c r="P70" s="63" t="s">
        <v>408</v>
      </c>
      <c r="Q70" s="63" t="s">
        <v>409</v>
      </c>
      <c r="R70" s="70" t="s">
        <v>326</v>
      </c>
      <c r="S70" s="70">
        <v>1</v>
      </c>
      <c r="T70" s="61">
        <v>0.4</v>
      </c>
      <c r="U70" s="76">
        <v>1</v>
      </c>
      <c r="V70" s="59" t="s">
        <v>287</v>
      </c>
      <c r="W70" s="59" t="s">
        <v>410</v>
      </c>
      <c r="X70" s="59"/>
      <c r="Y70" s="59"/>
      <c r="Z70" s="59"/>
    </row>
    <row r="71" spans="1:26" ht="15">
      <c r="A71" s="63">
        <v>62</v>
      </c>
      <c r="B71" s="63" t="s">
        <v>411</v>
      </c>
      <c r="C71" s="63" t="s">
        <v>408</v>
      </c>
      <c r="D71" s="64">
        <v>388</v>
      </c>
      <c r="E71" s="64">
        <v>30</v>
      </c>
      <c r="F71" s="64">
        <v>86</v>
      </c>
      <c r="G71" s="64">
        <v>91</v>
      </c>
      <c r="H71" s="64">
        <v>88</v>
      </c>
      <c r="I71" s="64">
        <v>84</v>
      </c>
      <c r="J71" s="64">
        <v>88</v>
      </c>
      <c r="K71" s="64">
        <v>86</v>
      </c>
      <c r="L71" s="64">
        <v>75</v>
      </c>
      <c r="M71" s="66">
        <v>85.333333333333329</v>
      </c>
      <c r="N71" s="66">
        <v>286.66666666666663</v>
      </c>
      <c r="O71" s="66">
        <v>79.321904761904761</v>
      </c>
      <c r="P71" s="63" t="s">
        <v>408</v>
      </c>
      <c r="Q71" s="63" t="s">
        <v>409</v>
      </c>
      <c r="R71" s="70" t="s">
        <v>323</v>
      </c>
      <c r="S71" s="70">
        <v>2</v>
      </c>
      <c r="T71" s="61">
        <v>0.4</v>
      </c>
      <c r="U71" s="76">
        <v>1</v>
      </c>
      <c r="V71" s="59"/>
      <c r="W71" s="59"/>
      <c r="X71" s="59"/>
      <c r="Y71" s="59"/>
      <c r="Z71" s="59"/>
    </row>
    <row r="72" spans="1:26" ht="15">
      <c r="A72" s="63">
        <v>63</v>
      </c>
      <c r="B72" s="63" t="s">
        <v>412</v>
      </c>
      <c r="C72" s="63" t="s">
        <v>408</v>
      </c>
      <c r="D72" s="64">
        <v>388</v>
      </c>
      <c r="E72" s="64">
        <v>30</v>
      </c>
      <c r="F72" s="64">
        <v>83</v>
      </c>
      <c r="G72" s="64">
        <v>88</v>
      </c>
      <c r="H72" s="64">
        <v>83</v>
      </c>
      <c r="I72" s="64">
        <v>80</v>
      </c>
      <c r="J72" s="64">
        <v>85</v>
      </c>
      <c r="K72" s="64">
        <v>80</v>
      </c>
      <c r="L72" s="64">
        <v>70</v>
      </c>
      <c r="M72" s="66">
        <v>81</v>
      </c>
      <c r="N72" s="66">
        <v>275</v>
      </c>
      <c r="O72" s="66">
        <v>77.988571428571433</v>
      </c>
      <c r="P72" s="63" t="s">
        <v>408</v>
      </c>
      <c r="Q72" s="63" t="s">
        <v>409</v>
      </c>
      <c r="R72" s="70" t="s">
        <v>319</v>
      </c>
      <c r="S72" s="70">
        <v>3</v>
      </c>
      <c r="T72" s="61">
        <v>0.4</v>
      </c>
      <c r="U72" s="76">
        <v>1</v>
      </c>
      <c r="V72" s="59"/>
      <c r="W72" s="59"/>
      <c r="X72" s="59"/>
      <c r="Y72" s="59"/>
      <c r="Z72" s="59"/>
    </row>
    <row r="73" spans="1:26" ht="15">
      <c r="A73" s="63">
        <v>64</v>
      </c>
      <c r="B73" s="63" t="s">
        <v>413</v>
      </c>
      <c r="C73" s="63" t="s">
        <v>408</v>
      </c>
      <c r="D73" s="64">
        <v>378</v>
      </c>
      <c r="E73" s="64">
        <v>33</v>
      </c>
      <c r="F73" s="64">
        <v>77</v>
      </c>
      <c r="G73" s="64">
        <v>93</v>
      </c>
      <c r="H73" s="64">
        <v>87</v>
      </c>
      <c r="I73" s="64">
        <v>80</v>
      </c>
      <c r="J73" s="64">
        <v>90</v>
      </c>
      <c r="K73" s="64">
        <v>85</v>
      </c>
      <c r="L73" s="64">
        <v>75</v>
      </c>
      <c r="M73" s="66">
        <v>85</v>
      </c>
      <c r="N73" s="66">
        <v>280</v>
      </c>
      <c r="O73" s="66">
        <v>77.360000000000014</v>
      </c>
      <c r="P73" s="63" t="s">
        <v>408</v>
      </c>
      <c r="Q73" s="63" t="s">
        <v>409</v>
      </c>
      <c r="R73" s="70" t="s">
        <v>321</v>
      </c>
      <c r="S73" s="70">
        <v>4</v>
      </c>
      <c r="T73" s="61">
        <v>0.4</v>
      </c>
      <c r="U73" s="76">
        <v>1</v>
      </c>
      <c r="V73" s="59"/>
      <c r="W73" s="61"/>
      <c r="X73" s="61"/>
      <c r="Y73" s="61"/>
      <c r="Z73" s="61"/>
    </row>
    <row r="74" spans="1:26" ht="15">
      <c r="A74" s="63">
        <v>65</v>
      </c>
      <c r="B74" s="63" t="s">
        <v>414</v>
      </c>
      <c r="C74" s="63" t="s">
        <v>408</v>
      </c>
      <c r="D74" s="64">
        <v>368</v>
      </c>
      <c r="E74" s="64">
        <v>35</v>
      </c>
      <c r="F74" s="64">
        <v>86</v>
      </c>
      <c r="G74" s="64">
        <v>89</v>
      </c>
      <c r="H74" s="64">
        <v>86</v>
      </c>
      <c r="I74" s="64">
        <v>81</v>
      </c>
      <c r="J74" s="64">
        <v>85</v>
      </c>
      <c r="K74" s="64">
        <v>85</v>
      </c>
      <c r="L74" s="64">
        <v>70</v>
      </c>
      <c r="M74" s="66">
        <v>82.666666666666671</v>
      </c>
      <c r="N74" s="66">
        <v>286.33333333333337</v>
      </c>
      <c r="O74" s="66">
        <v>76.883809523809532</v>
      </c>
      <c r="P74" s="63" t="s">
        <v>408</v>
      </c>
      <c r="Q74" s="63" t="s">
        <v>409</v>
      </c>
      <c r="R74" s="70" t="s">
        <v>347</v>
      </c>
      <c r="S74" s="70">
        <v>5</v>
      </c>
      <c r="T74" s="61">
        <v>0.4</v>
      </c>
      <c r="U74" s="76">
        <v>1</v>
      </c>
      <c r="V74" s="59"/>
      <c r="W74" s="59"/>
      <c r="X74" s="59"/>
      <c r="Y74" s="59"/>
      <c r="Z74" s="59"/>
    </row>
    <row r="75" spans="1:26" ht="15">
      <c r="A75" s="63">
        <v>66</v>
      </c>
      <c r="B75" s="63" t="s">
        <v>415</v>
      </c>
      <c r="C75" s="63" t="s">
        <v>408</v>
      </c>
      <c r="D75" s="64">
        <v>380</v>
      </c>
      <c r="E75" s="64">
        <v>27</v>
      </c>
      <c r="F75" s="64">
        <v>76</v>
      </c>
      <c r="G75" s="64">
        <v>92</v>
      </c>
      <c r="H75" s="64">
        <v>80</v>
      </c>
      <c r="I75" s="64">
        <v>82</v>
      </c>
      <c r="J75" s="64">
        <v>80</v>
      </c>
      <c r="K75" s="64">
        <v>83</v>
      </c>
      <c r="L75" s="64">
        <v>70</v>
      </c>
      <c r="M75" s="66">
        <v>81.166666666666671</v>
      </c>
      <c r="N75" s="66">
        <v>265.33333333333337</v>
      </c>
      <c r="O75" s="66">
        <v>75.923809523809524</v>
      </c>
      <c r="P75" s="63" t="s">
        <v>408</v>
      </c>
      <c r="Q75" s="63" t="s">
        <v>409</v>
      </c>
      <c r="R75" s="70" t="s">
        <v>319</v>
      </c>
      <c r="S75" s="70">
        <v>6</v>
      </c>
      <c r="T75" s="61">
        <v>0.4</v>
      </c>
      <c r="U75" s="76">
        <v>1</v>
      </c>
      <c r="V75" s="59"/>
      <c r="W75" s="59"/>
      <c r="X75" s="59"/>
      <c r="Y75" s="59"/>
      <c r="Z75" s="59"/>
    </row>
    <row r="76" spans="1:26" ht="15">
      <c r="A76" s="63">
        <v>67</v>
      </c>
      <c r="B76" s="63" t="s">
        <v>416</v>
      </c>
      <c r="C76" s="63" t="s">
        <v>408</v>
      </c>
      <c r="D76" s="64">
        <v>366</v>
      </c>
      <c r="E76" s="64">
        <v>33</v>
      </c>
      <c r="F76" s="64">
        <v>70</v>
      </c>
      <c r="G76" s="64">
        <v>94</v>
      </c>
      <c r="H76" s="64">
        <v>84</v>
      </c>
      <c r="I76" s="64">
        <v>82</v>
      </c>
      <c r="J76" s="64">
        <v>85</v>
      </c>
      <c r="K76" s="64">
        <v>84</v>
      </c>
      <c r="L76" s="64">
        <v>70</v>
      </c>
      <c r="M76" s="66">
        <v>83.166666666666671</v>
      </c>
      <c r="N76" s="66">
        <v>269.33333333333337</v>
      </c>
      <c r="O76" s="66">
        <v>74.700952380952373</v>
      </c>
      <c r="P76" s="63" t="s">
        <v>408</v>
      </c>
      <c r="Q76" s="63" t="s">
        <v>409</v>
      </c>
      <c r="R76" s="70" t="s">
        <v>350</v>
      </c>
      <c r="S76" s="70">
        <v>7</v>
      </c>
      <c r="T76" s="61">
        <v>0.4</v>
      </c>
      <c r="U76" s="76">
        <v>0.4</v>
      </c>
      <c r="V76" s="59"/>
      <c r="W76" s="59"/>
      <c r="X76" s="59"/>
      <c r="Y76" s="59"/>
      <c r="Z76" s="59"/>
    </row>
    <row r="77" spans="1:26" ht="15">
      <c r="A77" s="63">
        <v>68</v>
      </c>
      <c r="B77" s="63" t="s">
        <v>417</v>
      </c>
      <c r="C77" s="63" t="s">
        <v>408</v>
      </c>
      <c r="D77" s="64">
        <v>319</v>
      </c>
      <c r="E77" s="64">
        <v>34</v>
      </c>
      <c r="F77" s="64">
        <v>71</v>
      </c>
      <c r="G77" s="64">
        <v>95</v>
      </c>
      <c r="H77" s="64">
        <v>96</v>
      </c>
      <c r="I77" s="64">
        <v>90</v>
      </c>
      <c r="J77" s="64">
        <v>95</v>
      </c>
      <c r="K77" s="64">
        <v>80</v>
      </c>
      <c r="L77" s="64">
        <v>80</v>
      </c>
      <c r="M77" s="66">
        <v>89.333333333333329</v>
      </c>
      <c r="N77" s="66">
        <v>283.66666666666663</v>
      </c>
      <c r="O77" s="66">
        <v>70.699047619047619</v>
      </c>
      <c r="P77" s="63" t="s">
        <v>408</v>
      </c>
      <c r="Q77" s="63" t="s">
        <v>409</v>
      </c>
      <c r="R77" s="70" t="s">
        <v>297</v>
      </c>
      <c r="S77" s="70">
        <v>8</v>
      </c>
      <c r="T77" s="61">
        <v>0.4</v>
      </c>
      <c r="U77" s="76"/>
      <c r="V77" s="59"/>
      <c r="W77" s="59"/>
      <c r="X77" s="59"/>
      <c r="Y77" s="59"/>
      <c r="Z77" s="59"/>
    </row>
    <row r="78" spans="1:26" ht="15">
      <c r="A78" s="63">
        <v>87</v>
      </c>
      <c r="B78" s="72" t="s">
        <v>418</v>
      </c>
      <c r="C78" s="63" t="s">
        <v>408</v>
      </c>
      <c r="D78" s="72">
        <v>311</v>
      </c>
      <c r="E78" s="60">
        <v>26.5</v>
      </c>
      <c r="F78" s="63">
        <v>60</v>
      </c>
      <c r="G78" s="64">
        <v>81</v>
      </c>
      <c r="H78" s="64">
        <v>80</v>
      </c>
      <c r="I78" s="64">
        <v>80</v>
      </c>
      <c r="J78" s="64">
        <v>70</v>
      </c>
      <c r="K78" s="64"/>
      <c r="L78" s="64">
        <v>75</v>
      </c>
      <c r="M78" s="67">
        <v>77.2</v>
      </c>
      <c r="N78" s="67">
        <v>240.9</v>
      </c>
      <c r="O78" s="67">
        <v>64.851428571428571</v>
      </c>
      <c r="P78" s="63" t="s">
        <v>408</v>
      </c>
      <c r="Q78" s="63" t="s">
        <v>419</v>
      </c>
      <c r="R78" s="70" t="s">
        <v>420</v>
      </c>
      <c r="S78" s="70"/>
      <c r="T78" s="61">
        <v>0.4</v>
      </c>
      <c r="U78" s="76"/>
      <c r="V78" s="59"/>
      <c r="W78" s="59"/>
      <c r="X78" s="59"/>
      <c r="Y78" s="59"/>
      <c r="Z78" s="59"/>
    </row>
    <row r="79" spans="1:26" ht="15">
      <c r="A79" s="63">
        <v>96</v>
      </c>
      <c r="B79" s="63" t="s">
        <v>421</v>
      </c>
      <c r="C79" s="70" t="s">
        <v>408</v>
      </c>
      <c r="D79" s="64">
        <v>329</v>
      </c>
      <c r="E79" s="62">
        <v>29</v>
      </c>
      <c r="F79" s="60">
        <v>70</v>
      </c>
      <c r="G79" s="64">
        <v>80</v>
      </c>
      <c r="H79" s="64">
        <v>82</v>
      </c>
      <c r="I79" s="64">
        <v>80</v>
      </c>
      <c r="J79" s="64">
        <v>86</v>
      </c>
      <c r="K79" s="64">
        <v>74</v>
      </c>
      <c r="L79" s="64"/>
      <c r="M79" s="66">
        <v>80.400000000000006</v>
      </c>
      <c r="N79" s="66">
        <v>259.8</v>
      </c>
      <c r="O79" s="66">
        <v>69.171428571428578</v>
      </c>
      <c r="P79" s="70" t="s">
        <v>408</v>
      </c>
      <c r="Q79" s="70" t="s">
        <v>422</v>
      </c>
      <c r="R79" s="70" t="s">
        <v>423</v>
      </c>
      <c r="S79" s="65" t="s">
        <v>424</v>
      </c>
      <c r="T79" s="61">
        <v>0.4</v>
      </c>
      <c r="U79" s="76"/>
      <c r="V79" s="59"/>
      <c r="W79" s="59"/>
      <c r="X79" s="59"/>
      <c r="Y79" s="59"/>
      <c r="Z79" s="59"/>
    </row>
    <row r="80" spans="1:26" ht="15">
      <c r="A80" s="63">
        <v>92</v>
      </c>
      <c r="B80" s="63" t="s">
        <v>425</v>
      </c>
      <c r="C80" s="70" t="s">
        <v>408</v>
      </c>
      <c r="D80" s="64">
        <v>326</v>
      </c>
      <c r="E80" s="64">
        <v>27</v>
      </c>
      <c r="F80" s="64">
        <v>77</v>
      </c>
      <c r="G80" s="64">
        <v>100</v>
      </c>
      <c r="H80" s="64">
        <v>100</v>
      </c>
      <c r="I80" s="64">
        <v>100</v>
      </c>
      <c r="J80" s="64">
        <v>95</v>
      </c>
      <c r="K80" s="64">
        <v>100</v>
      </c>
      <c r="L80" s="64">
        <v>100</v>
      </c>
      <c r="M80" s="66">
        <v>99.166666666666671</v>
      </c>
      <c r="N80" s="66">
        <v>302.33333333333337</v>
      </c>
      <c r="O80" s="66">
        <v>73.672380952380962</v>
      </c>
      <c r="P80" s="70" t="s">
        <v>408</v>
      </c>
      <c r="Q80" s="70" t="s">
        <v>422</v>
      </c>
      <c r="R80" s="70" t="s">
        <v>423</v>
      </c>
      <c r="S80" s="65" t="s">
        <v>424</v>
      </c>
      <c r="T80" s="61">
        <v>0.4</v>
      </c>
      <c r="U80" s="76"/>
      <c r="V80" s="59"/>
      <c r="W80" s="59"/>
      <c r="X80" s="59"/>
      <c r="Y80" s="59"/>
      <c r="Z80" s="59"/>
    </row>
    <row r="81" spans="1:26" ht="15">
      <c r="A81" s="63">
        <v>90</v>
      </c>
      <c r="B81" s="63" t="s">
        <v>426</v>
      </c>
      <c r="C81" s="70" t="s">
        <v>408</v>
      </c>
      <c r="D81" s="64">
        <v>375</v>
      </c>
      <c r="E81" s="62">
        <v>25.5</v>
      </c>
      <c r="F81" s="60">
        <v>73</v>
      </c>
      <c r="G81" s="64">
        <v>78</v>
      </c>
      <c r="H81" s="64">
        <v>80</v>
      </c>
      <c r="I81" s="64">
        <v>80</v>
      </c>
      <c r="J81" s="64">
        <v>86</v>
      </c>
      <c r="K81" s="64">
        <v>83</v>
      </c>
      <c r="L81" s="64"/>
      <c r="M81" s="66">
        <v>81.400000000000006</v>
      </c>
      <c r="N81" s="66">
        <v>261.3</v>
      </c>
      <c r="O81" s="66">
        <v>74.862857142857138</v>
      </c>
      <c r="P81" s="70" t="s">
        <v>408</v>
      </c>
      <c r="Q81" s="70" t="s">
        <v>422</v>
      </c>
      <c r="R81" s="70" t="s">
        <v>310</v>
      </c>
      <c r="S81" s="65" t="s">
        <v>424</v>
      </c>
      <c r="T81" s="61">
        <v>0.4</v>
      </c>
      <c r="U81" s="76"/>
      <c r="V81" s="59"/>
      <c r="W81" s="59"/>
      <c r="X81" s="59"/>
      <c r="Y81" s="59"/>
      <c r="Z81" s="59"/>
    </row>
    <row r="82" spans="1:26" ht="15">
      <c r="A82" s="63">
        <v>91</v>
      </c>
      <c r="B82" s="63" t="s">
        <v>427</v>
      </c>
      <c r="C82" s="70" t="s">
        <v>408</v>
      </c>
      <c r="D82" s="64">
        <v>355</v>
      </c>
      <c r="E82" s="62">
        <v>32</v>
      </c>
      <c r="F82" s="60">
        <v>74</v>
      </c>
      <c r="G82" s="64">
        <v>80</v>
      </c>
      <c r="H82" s="64">
        <v>81</v>
      </c>
      <c r="I82" s="64">
        <v>85</v>
      </c>
      <c r="J82" s="64">
        <v>90</v>
      </c>
      <c r="K82" s="64">
        <v>79</v>
      </c>
      <c r="L82" s="64"/>
      <c r="M82" s="66">
        <v>83</v>
      </c>
      <c r="N82" s="66">
        <v>272</v>
      </c>
      <c r="O82" s="66">
        <v>73.685714285714283</v>
      </c>
      <c r="P82" s="69" t="s">
        <v>408</v>
      </c>
      <c r="Q82" s="70" t="s">
        <v>422</v>
      </c>
      <c r="R82" s="70" t="s">
        <v>428</v>
      </c>
      <c r="S82" s="65" t="s">
        <v>424</v>
      </c>
      <c r="T82" s="61">
        <v>0.4</v>
      </c>
      <c r="U82" s="76"/>
      <c r="V82" s="59"/>
      <c r="W82" s="59"/>
      <c r="X82" s="59"/>
      <c r="Y82" s="59"/>
      <c r="Z82" s="59"/>
    </row>
    <row r="83" spans="1:26" ht="15">
      <c r="A83" s="63">
        <v>97</v>
      </c>
      <c r="B83" s="63" t="s">
        <v>429</v>
      </c>
      <c r="C83" s="70" t="s">
        <v>408</v>
      </c>
      <c r="D83" s="64">
        <v>345</v>
      </c>
      <c r="E83" s="64">
        <v>34</v>
      </c>
      <c r="F83" s="64">
        <v>75</v>
      </c>
      <c r="G83" s="63">
        <v>65</v>
      </c>
      <c r="H83" s="63">
        <v>67</v>
      </c>
      <c r="I83" s="69">
        <v>70</v>
      </c>
      <c r="J83" s="69">
        <v>65</v>
      </c>
      <c r="K83" s="69">
        <v>67</v>
      </c>
      <c r="L83" s="64">
        <v>0</v>
      </c>
      <c r="M83" s="66">
        <v>66.8</v>
      </c>
      <c r="N83" s="66">
        <v>242.6</v>
      </c>
      <c r="O83" s="66">
        <v>69.125714285714281</v>
      </c>
      <c r="P83" s="69" t="s">
        <v>408</v>
      </c>
      <c r="Q83" s="70" t="s">
        <v>422</v>
      </c>
      <c r="R83" s="70" t="s">
        <v>428</v>
      </c>
      <c r="S83" s="65" t="s">
        <v>424</v>
      </c>
      <c r="T83" s="61">
        <v>0.4</v>
      </c>
      <c r="U83" s="76"/>
      <c r="V83" s="59"/>
      <c r="W83" s="59"/>
      <c r="X83" s="59"/>
      <c r="Y83" s="59"/>
      <c r="Z83" s="59"/>
    </row>
    <row r="84" spans="1:26" ht="15">
      <c r="A84" s="63">
        <v>98</v>
      </c>
      <c r="B84" s="69" t="s">
        <v>430</v>
      </c>
      <c r="C84" s="63" t="s">
        <v>408</v>
      </c>
      <c r="D84" s="64">
        <v>320</v>
      </c>
      <c r="E84" s="64">
        <v>29</v>
      </c>
      <c r="F84" s="64">
        <v>61</v>
      </c>
      <c r="G84" s="64">
        <v>73</v>
      </c>
      <c r="H84" s="64">
        <v>70</v>
      </c>
      <c r="I84" s="64">
        <v>76</v>
      </c>
      <c r="J84" s="64">
        <v>76</v>
      </c>
      <c r="K84" s="64">
        <v>65</v>
      </c>
      <c r="L84" s="64"/>
      <c r="M84" s="66">
        <v>72</v>
      </c>
      <c r="N84" s="66">
        <v>234</v>
      </c>
      <c r="O84" s="66">
        <v>65.142857142857153</v>
      </c>
      <c r="P84" s="63" t="s">
        <v>408</v>
      </c>
      <c r="Q84" s="63" t="s">
        <v>422</v>
      </c>
      <c r="R84" s="70" t="s">
        <v>331</v>
      </c>
      <c r="S84" s="65" t="s">
        <v>424</v>
      </c>
      <c r="T84" s="61">
        <v>0.4</v>
      </c>
      <c r="U84" s="76"/>
      <c r="V84" s="59"/>
      <c r="W84" s="59"/>
      <c r="X84" s="59"/>
      <c r="Y84" s="59"/>
      <c r="Z84" s="59"/>
    </row>
    <row r="85" spans="1:26" ht="15">
      <c r="A85" s="63">
        <v>95</v>
      </c>
      <c r="B85" s="69" t="s">
        <v>431</v>
      </c>
      <c r="C85" s="69" t="s">
        <v>408</v>
      </c>
      <c r="D85" s="64">
        <v>364</v>
      </c>
      <c r="E85" s="64">
        <v>32.5</v>
      </c>
      <c r="F85" s="64">
        <v>67</v>
      </c>
      <c r="G85" s="64">
        <v>70</v>
      </c>
      <c r="H85" s="64">
        <v>72</v>
      </c>
      <c r="I85" s="64">
        <v>72</v>
      </c>
      <c r="J85" s="64">
        <v>65</v>
      </c>
      <c r="K85" s="64">
        <v>60</v>
      </c>
      <c r="L85" s="64">
        <v>61</v>
      </c>
      <c r="M85" s="66">
        <v>66.666666666666671</v>
      </c>
      <c r="N85" s="66">
        <v>232.83333333333334</v>
      </c>
      <c r="O85" s="66">
        <v>70.2895238095238</v>
      </c>
      <c r="P85" s="69" t="s">
        <v>408</v>
      </c>
      <c r="Q85" s="69" t="s">
        <v>422</v>
      </c>
      <c r="R85" s="70" t="s">
        <v>305</v>
      </c>
      <c r="S85" s="65" t="s">
        <v>424</v>
      </c>
      <c r="T85" s="61">
        <v>0.4</v>
      </c>
      <c r="U85" s="76"/>
      <c r="V85" s="59"/>
      <c r="W85" s="59"/>
      <c r="X85" s="59"/>
      <c r="Y85" s="59"/>
      <c r="Z85" s="59"/>
    </row>
    <row r="86" spans="1:26" ht="15">
      <c r="A86" s="63"/>
      <c r="B86" s="69"/>
      <c r="C86" s="69"/>
      <c r="D86" s="64"/>
      <c r="E86" s="64"/>
      <c r="F86" s="64"/>
      <c r="G86" s="64"/>
      <c r="H86" s="64"/>
      <c r="I86" s="64"/>
      <c r="J86" s="64"/>
      <c r="K86" s="64"/>
      <c r="L86" s="64"/>
      <c r="M86" s="66"/>
      <c r="N86" s="66"/>
      <c r="O86" s="66"/>
      <c r="P86" s="69"/>
      <c r="Q86" s="69"/>
      <c r="R86" s="70"/>
      <c r="S86" s="65"/>
      <c r="T86" s="68">
        <v>6.4000000000000012</v>
      </c>
      <c r="U86" s="76">
        <v>6.4</v>
      </c>
      <c r="V86" s="59"/>
      <c r="W86" s="59"/>
      <c r="X86" s="59"/>
      <c r="Y86" s="59"/>
      <c r="Z86" s="59"/>
    </row>
    <row r="87" spans="1:26" ht="15">
      <c r="A87" s="63"/>
      <c r="B87" s="63"/>
      <c r="C87" s="63"/>
      <c r="D87" s="64"/>
      <c r="E87" s="64"/>
      <c r="F87" s="64"/>
      <c r="G87" s="64"/>
      <c r="H87" s="64"/>
      <c r="I87" s="64"/>
      <c r="J87" s="64"/>
      <c r="K87" s="64"/>
      <c r="L87" s="64"/>
      <c r="M87" s="66"/>
      <c r="N87" s="66"/>
      <c r="O87" s="66"/>
      <c r="P87" s="63"/>
      <c r="Q87" s="63"/>
      <c r="R87" s="70"/>
      <c r="S87" s="70"/>
      <c r="T87" s="61">
        <v>6.4000000000000012</v>
      </c>
      <c r="U87" s="76"/>
      <c r="V87" s="59"/>
      <c r="W87" s="59"/>
      <c r="X87" s="59"/>
      <c r="Y87" s="59"/>
      <c r="Z87" s="59"/>
    </row>
    <row r="88" spans="1:26" ht="15">
      <c r="A88" s="63">
        <v>69</v>
      </c>
      <c r="B88" s="72" t="s">
        <v>432</v>
      </c>
      <c r="C88" s="63" t="s">
        <v>408</v>
      </c>
      <c r="D88" s="72">
        <v>402</v>
      </c>
      <c r="E88" s="60">
        <v>33.5</v>
      </c>
      <c r="F88" s="63">
        <v>87</v>
      </c>
      <c r="G88" s="64">
        <v>96</v>
      </c>
      <c r="H88" s="64">
        <v>88</v>
      </c>
      <c r="I88" s="64">
        <v>91</v>
      </c>
      <c r="J88" s="64">
        <v>95</v>
      </c>
      <c r="K88" s="64"/>
      <c r="L88" s="64">
        <v>90</v>
      </c>
      <c r="M88" s="67">
        <v>92</v>
      </c>
      <c r="N88" s="67">
        <v>304.5</v>
      </c>
      <c r="O88" s="67">
        <v>83.04</v>
      </c>
      <c r="P88" s="63" t="s">
        <v>408</v>
      </c>
      <c r="Q88" s="63" t="s">
        <v>419</v>
      </c>
      <c r="R88" s="70" t="s">
        <v>433</v>
      </c>
      <c r="S88" s="70">
        <v>1</v>
      </c>
      <c r="T88" s="61">
        <v>0.4</v>
      </c>
      <c r="U88" s="76">
        <v>1</v>
      </c>
      <c r="V88" s="59"/>
      <c r="W88" s="59"/>
      <c r="X88" s="59"/>
      <c r="Y88" s="59"/>
      <c r="Z88" s="59"/>
    </row>
    <row r="89" spans="1:26" ht="15">
      <c r="A89" s="63">
        <v>70</v>
      </c>
      <c r="B89" s="72" t="s">
        <v>434</v>
      </c>
      <c r="C89" s="63" t="s">
        <v>408</v>
      </c>
      <c r="D89" s="72">
        <v>409</v>
      </c>
      <c r="E89" s="60">
        <v>35</v>
      </c>
      <c r="F89" s="63">
        <v>84</v>
      </c>
      <c r="G89" s="64">
        <v>92</v>
      </c>
      <c r="H89" s="64">
        <v>84</v>
      </c>
      <c r="I89" s="64">
        <v>90</v>
      </c>
      <c r="J89" s="64">
        <v>89</v>
      </c>
      <c r="K89" s="64"/>
      <c r="L89" s="64">
        <v>90</v>
      </c>
      <c r="M89" s="67">
        <v>89</v>
      </c>
      <c r="N89" s="67">
        <v>297</v>
      </c>
      <c r="O89" s="67">
        <v>83.022857142857134</v>
      </c>
      <c r="P89" s="63" t="s">
        <v>408</v>
      </c>
      <c r="Q89" s="63" t="s">
        <v>419</v>
      </c>
      <c r="R89" s="70" t="s">
        <v>435</v>
      </c>
      <c r="S89" s="70">
        <v>2</v>
      </c>
      <c r="T89" s="61">
        <v>0.4</v>
      </c>
      <c r="U89" s="76">
        <v>1</v>
      </c>
      <c r="V89" s="59"/>
      <c r="W89" s="59"/>
      <c r="X89" s="59"/>
      <c r="Y89" s="59"/>
      <c r="Z89" s="59"/>
    </row>
    <row r="90" spans="1:26" ht="15">
      <c r="A90" s="63">
        <v>71</v>
      </c>
      <c r="B90" s="72" t="s">
        <v>436</v>
      </c>
      <c r="C90" s="63" t="s">
        <v>408</v>
      </c>
      <c r="D90" s="72">
        <v>391</v>
      </c>
      <c r="E90" s="60">
        <v>35.5</v>
      </c>
      <c r="F90" s="63">
        <v>85</v>
      </c>
      <c r="G90" s="64">
        <v>89</v>
      </c>
      <c r="H90" s="64">
        <v>86</v>
      </c>
      <c r="I90" s="64">
        <v>90</v>
      </c>
      <c r="J90" s="64">
        <v>80</v>
      </c>
      <c r="K90" s="64"/>
      <c r="L90" s="64">
        <v>85</v>
      </c>
      <c r="M90" s="67">
        <v>86</v>
      </c>
      <c r="N90" s="67">
        <v>292.5</v>
      </c>
      <c r="O90" s="67">
        <v>80.348571428571432</v>
      </c>
      <c r="P90" s="63" t="s">
        <v>408</v>
      </c>
      <c r="Q90" s="63" t="s">
        <v>419</v>
      </c>
      <c r="R90" s="70" t="s">
        <v>402</v>
      </c>
      <c r="S90" s="70">
        <v>3</v>
      </c>
      <c r="T90" s="61">
        <v>0.4</v>
      </c>
      <c r="U90" s="76">
        <v>1</v>
      </c>
      <c r="V90" s="59"/>
      <c r="W90" s="59"/>
      <c r="X90" s="59"/>
      <c r="Y90" s="59"/>
      <c r="Z90" s="59"/>
    </row>
    <row r="91" spans="1:26" ht="15">
      <c r="A91" s="63">
        <v>72</v>
      </c>
      <c r="B91" s="72" t="s">
        <v>437</v>
      </c>
      <c r="C91" s="63" t="s">
        <v>408</v>
      </c>
      <c r="D91" s="72">
        <v>393</v>
      </c>
      <c r="E91" s="60">
        <v>29.5</v>
      </c>
      <c r="F91" s="63">
        <v>82</v>
      </c>
      <c r="G91" s="64">
        <v>85</v>
      </c>
      <c r="H91" s="64">
        <v>85</v>
      </c>
      <c r="I91" s="64">
        <v>92</v>
      </c>
      <c r="J91" s="64">
        <v>85</v>
      </c>
      <c r="K91" s="64"/>
      <c r="L91" s="64">
        <v>85</v>
      </c>
      <c r="M91" s="67">
        <v>86.4</v>
      </c>
      <c r="N91" s="67">
        <v>284.3</v>
      </c>
      <c r="O91" s="67">
        <v>79.651428571428568</v>
      </c>
      <c r="P91" s="63" t="s">
        <v>408</v>
      </c>
      <c r="Q91" s="63" t="s">
        <v>419</v>
      </c>
      <c r="R91" s="70" t="s">
        <v>396</v>
      </c>
      <c r="S91" s="70">
        <v>4</v>
      </c>
      <c r="T91" s="61">
        <v>0.4</v>
      </c>
      <c r="U91" s="76">
        <v>1</v>
      </c>
      <c r="V91" s="59"/>
      <c r="W91" s="59"/>
      <c r="X91" s="59"/>
      <c r="Y91" s="59"/>
      <c r="Z91" s="59"/>
    </row>
    <row r="92" spans="1:26" ht="15">
      <c r="A92" s="63">
        <v>73</v>
      </c>
      <c r="B92" s="72" t="s">
        <v>438</v>
      </c>
      <c r="C92" s="63" t="s">
        <v>408</v>
      </c>
      <c r="D92" s="72">
        <v>389</v>
      </c>
      <c r="E92" s="60">
        <v>23.5</v>
      </c>
      <c r="F92" s="63">
        <v>89</v>
      </c>
      <c r="G92" s="64">
        <v>85</v>
      </c>
      <c r="H92" s="64">
        <v>86</v>
      </c>
      <c r="I92" s="64">
        <v>86</v>
      </c>
      <c r="J92" s="64">
        <v>83</v>
      </c>
      <c r="K92" s="64"/>
      <c r="L92" s="64">
        <v>85</v>
      </c>
      <c r="M92" s="67">
        <v>85</v>
      </c>
      <c r="N92" s="67">
        <v>282.5</v>
      </c>
      <c r="O92" s="67">
        <v>78.965714285714284</v>
      </c>
      <c r="P92" s="63" t="s">
        <v>408</v>
      </c>
      <c r="Q92" s="63" t="s">
        <v>419</v>
      </c>
      <c r="R92" s="70" t="s">
        <v>366</v>
      </c>
      <c r="S92" s="70">
        <v>5</v>
      </c>
      <c r="T92" s="61">
        <v>0.4</v>
      </c>
      <c r="U92" s="76">
        <v>1</v>
      </c>
      <c r="V92" s="61"/>
      <c r="W92" s="61"/>
      <c r="X92" s="61"/>
      <c r="Y92" s="61"/>
      <c r="Z92" s="61"/>
    </row>
    <row r="93" spans="1:26" ht="15">
      <c r="A93" s="63">
        <v>74</v>
      </c>
      <c r="B93" s="72" t="s">
        <v>439</v>
      </c>
      <c r="C93" s="63" t="s">
        <v>408</v>
      </c>
      <c r="D93" s="72">
        <v>385</v>
      </c>
      <c r="E93" s="60">
        <v>35</v>
      </c>
      <c r="F93" s="63">
        <v>80</v>
      </c>
      <c r="G93" s="64">
        <v>85</v>
      </c>
      <c r="H93" s="64">
        <v>83</v>
      </c>
      <c r="I93" s="64">
        <v>84</v>
      </c>
      <c r="J93" s="64">
        <v>89</v>
      </c>
      <c r="K93" s="64"/>
      <c r="L93" s="64">
        <v>80</v>
      </c>
      <c r="M93" s="67">
        <v>84.2</v>
      </c>
      <c r="N93" s="67">
        <v>283.39999999999998</v>
      </c>
      <c r="O93" s="67">
        <v>78.588571428571427</v>
      </c>
      <c r="P93" s="63" t="s">
        <v>408</v>
      </c>
      <c r="Q93" s="63" t="s">
        <v>419</v>
      </c>
      <c r="R93" s="70" t="s">
        <v>377</v>
      </c>
      <c r="S93" s="70">
        <v>6</v>
      </c>
      <c r="T93" s="61">
        <v>0.4</v>
      </c>
      <c r="U93" s="76">
        <v>1</v>
      </c>
      <c r="V93" s="59"/>
      <c r="W93" s="59"/>
      <c r="X93" s="59"/>
      <c r="Y93" s="59"/>
      <c r="Z93" s="59"/>
    </row>
    <row r="94" spans="1:26" ht="15">
      <c r="A94" s="63">
        <v>75</v>
      </c>
      <c r="B94" s="72" t="s">
        <v>440</v>
      </c>
      <c r="C94" s="63" t="s">
        <v>408</v>
      </c>
      <c r="D94" s="72">
        <v>377</v>
      </c>
      <c r="E94" s="60">
        <v>32</v>
      </c>
      <c r="F94" s="63">
        <v>80</v>
      </c>
      <c r="G94" s="64">
        <v>86</v>
      </c>
      <c r="H94" s="64">
        <v>88</v>
      </c>
      <c r="I94" s="64">
        <v>88</v>
      </c>
      <c r="J94" s="64">
        <v>85</v>
      </c>
      <c r="K94" s="64"/>
      <c r="L94" s="64">
        <v>90</v>
      </c>
      <c r="M94" s="67">
        <v>87.4</v>
      </c>
      <c r="N94" s="67">
        <v>286.8</v>
      </c>
      <c r="O94" s="67">
        <v>78.017142857142858</v>
      </c>
      <c r="P94" s="63" t="s">
        <v>408</v>
      </c>
      <c r="Q94" s="63" t="s">
        <v>419</v>
      </c>
      <c r="R94" s="70" t="s">
        <v>357</v>
      </c>
      <c r="S94" s="70">
        <v>7</v>
      </c>
      <c r="T94" s="61">
        <v>0.4</v>
      </c>
      <c r="U94" s="76">
        <v>1</v>
      </c>
      <c r="V94" s="59"/>
      <c r="W94" s="59"/>
      <c r="X94" s="59"/>
      <c r="Y94" s="59"/>
      <c r="Z94" s="59"/>
    </row>
    <row r="95" spans="1:26" ht="15">
      <c r="A95" s="63">
        <v>76</v>
      </c>
      <c r="B95" s="72" t="s">
        <v>441</v>
      </c>
      <c r="C95" s="63" t="s">
        <v>408</v>
      </c>
      <c r="D95" s="72">
        <v>383</v>
      </c>
      <c r="E95" s="60">
        <v>32.5</v>
      </c>
      <c r="F95" s="63">
        <v>77</v>
      </c>
      <c r="G95" s="64">
        <v>84</v>
      </c>
      <c r="H95" s="64">
        <v>85</v>
      </c>
      <c r="I95" s="64">
        <v>85</v>
      </c>
      <c r="J95" s="64">
        <v>86</v>
      </c>
      <c r="K95" s="64"/>
      <c r="L95" s="64">
        <v>85</v>
      </c>
      <c r="M95" s="67">
        <v>85</v>
      </c>
      <c r="N95" s="67">
        <v>279.5</v>
      </c>
      <c r="O95" s="67">
        <v>77.902857142857144</v>
      </c>
      <c r="P95" s="63" t="s">
        <v>408</v>
      </c>
      <c r="Q95" s="63" t="s">
        <v>419</v>
      </c>
      <c r="R95" s="70" t="s">
        <v>369</v>
      </c>
      <c r="S95" s="70">
        <v>8</v>
      </c>
      <c r="T95" s="61">
        <v>0.4</v>
      </c>
      <c r="U95" s="76">
        <v>1</v>
      </c>
      <c r="V95" s="59"/>
      <c r="W95" s="59"/>
      <c r="X95" s="59"/>
      <c r="Y95" s="59"/>
      <c r="Z95" s="59"/>
    </row>
    <row r="96" spans="1:26" ht="15">
      <c r="A96" s="63">
        <v>77</v>
      </c>
      <c r="B96" s="72" t="s">
        <v>442</v>
      </c>
      <c r="C96" s="63" t="s">
        <v>408</v>
      </c>
      <c r="D96" s="72">
        <v>397</v>
      </c>
      <c r="E96" s="60">
        <v>25.5</v>
      </c>
      <c r="F96" s="63">
        <v>74</v>
      </c>
      <c r="G96" s="64">
        <v>80</v>
      </c>
      <c r="H96" s="64">
        <v>80</v>
      </c>
      <c r="I96" s="64">
        <v>89</v>
      </c>
      <c r="J96" s="64">
        <v>80</v>
      </c>
      <c r="K96" s="64"/>
      <c r="L96" s="64">
        <v>80</v>
      </c>
      <c r="M96" s="67">
        <v>81.8</v>
      </c>
      <c r="N96" s="67">
        <v>263.10000000000002</v>
      </c>
      <c r="O96" s="67">
        <v>77.708571428571432</v>
      </c>
      <c r="P96" s="63" t="s">
        <v>408</v>
      </c>
      <c r="Q96" s="63" t="s">
        <v>419</v>
      </c>
      <c r="R96" s="70" t="s">
        <v>355</v>
      </c>
      <c r="S96" s="70">
        <v>9</v>
      </c>
      <c r="T96" s="61">
        <v>0.4</v>
      </c>
      <c r="U96" s="76">
        <v>0.4</v>
      </c>
      <c r="V96" s="59"/>
      <c r="W96" s="61"/>
      <c r="X96" s="61"/>
      <c r="Y96" s="61"/>
      <c r="Z96" s="73"/>
    </row>
    <row r="97" spans="1:21" ht="15">
      <c r="A97" s="63">
        <v>78</v>
      </c>
      <c r="B97" s="72" t="s">
        <v>443</v>
      </c>
      <c r="C97" s="63" t="s">
        <v>408</v>
      </c>
      <c r="D97" s="72">
        <v>363</v>
      </c>
      <c r="E97" s="60">
        <v>31</v>
      </c>
      <c r="F97" s="63">
        <v>87</v>
      </c>
      <c r="G97" s="64">
        <v>88</v>
      </c>
      <c r="H97" s="64">
        <v>89</v>
      </c>
      <c r="I97" s="64">
        <v>89</v>
      </c>
      <c r="J97" s="64">
        <v>88</v>
      </c>
      <c r="K97" s="64"/>
      <c r="L97" s="64">
        <v>90</v>
      </c>
      <c r="M97" s="67">
        <v>88.8</v>
      </c>
      <c r="N97" s="67">
        <v>295.60000000000002</v>
      </c>
      <c r="O97" s="67">
        <v>77.342857142857142</v>
      </c>
      <c r="P97" s="63" t="s">
        <v>408</v>
      </c>
      <c r="Q97" s="63" t="s">
        <v>419</v>
      </c>
      <c r="R97" s="70" t="s">
        <v>373</v>
      </c>
      <c r="S97" s="70">
        <v>10</v>
      </c>
      <c r="T97" s="61">
        <v>0.4</v>
      </c>
      <c r="U97" s="76"/>
    </row>
    <row r="98" spans="1:21" ht="15">
      <c r="A98" s="63">
        <v>79</v>
      </c>
      <c r="B98" s="72" t="s">
        <v>444</v>
      </c>
      <c r="C98" s="63" t="s">
        <v>408</v>
      </c>
      <c r="D98" s="72">
        <v>380</v>
      </c>
      <c r="E98" s="60">
        <v>29.5</v>
      </c>
      <c r="F98" s="63">
        <v>69</v>
      </c>
      <c r="G98" s="64">
        <v>90</v>
      </c>
      <c r="H98" s="64">
        <v>84</v>
      </c>
      <c r="I98" s="64">
        <v>88</v>
      </c>
      <c r="J98" s="64">
        <v>85</v>
      </c>
      <c r="K98" s="64"/>
      <c r="L98" s="64">
        <v>90</v>
      </c>
      <c r="M98" s="67">
        <v>87.4</v>
      </c>
      <c r="N98" s="67">
        <v>273.3</v>
      </c>
      <c r="O98" s="67">
        <v>76.834285714285727</v>
      </c>
      <c r="P98" s="63" t="s">
        <v>408</v>
      </c>
      <c r="Q98" s="63" t="s">
        <v>419</v>
      </c>
      <c r="R98" s="70" t="s">
        <v>381</v>
      </c>
      <c r="S98" s="70">
        <v>11</v>
      </c>
      <c r="T98" s="61">
        <v>0.4</v>
      </c>
      <c r="U98" s="76"/>
    </row>
    <row r="99" spans="1:21" ht="15">
      <c r="A99" s="63">
        <v>80</v>
      </c>
      <c r="B99" s="72" t="s">
        <v>445</v>
      </c>
      <c r="C99" s="63" t="s">
        <v>408</v>
      </c>
      <c r="D99" s="72">
        <v>353</v>
      </c>
      <c r="E99" s="60">
        <v>33</v>
      </c>
      <c r="F99" s="63">
        <v>90</v>
      </c>
      <c r="G99" s="64">
        <v>85</v>
      </c>
      <c r="H99" s="64">
        <v>85</v>
      </c>
      <c r="I99" s="64">
        <v>90</v>
      </c>
      <c r="J99" s="64">
        <v>85</v>
      </c>
      <c r="K99" s="64"/>
      <c r="L99" s="64">
        <v>90</v>
      </c>
      <c r="M99" s="67">
        <v>87</v>
      </c>
      <c r="N99" s="67">
        <v>297</v>
      </c>
      <c r="O99" s="67">
        <v>76.302857142857135</v>
      </c>
      <c r="P99" s="63" t="s">
        <v>408</v>
      </c>
      <c r="Q99" s="63" t="s">
        <v>419</v>
      </c>
      <c r="R99" s="70" t="s">
        <v>355</v>
      </c>
      <c r="S99" s="70">
        <v>12</v>
      </c>
      <c r="T99" s="61">
        <v>0.4</v>
      </c>
      <c r="U99" s="76"/>
    </row>
    <row r="100" spans="1:21" ht="15">
      <c r="A100" s="63">
        <v>81</v>
      </c>
      <c r="B100" s="72" t="s">
        <v>446</v>
      </c>
      <c r="C100" s="63" t="s">
        <v>408</v>
      </c>
      <c r="D100" s="72">
        <v>367</v>
      </c>
      <c r="E100" s="60">
        <v>34.5</v>
      </c>
      <c r="F100" s="63">
        <v>75</v>
      </c>
      <c r="G100" s="64">
        <v>86</v>
      </c>
      <c r="H100" s="64">
        <v>85</v>
      </c>
      <c r="I100" s="64">
        <v>87</v>
      </c>
      <c r="J100" s="64">
        <v>85</v>
      </c>
      <c r="K100" s="64"/>
      <c r="L100" s="64">
        <v>80</v>
      </c>
      <c r="M100" s="67">
        <v>84.6</v>
      </c>
      <c r="N100" s="67">
        <v>278.7</v>
      </c>
      <c r="O100" s="67">
        <v>75.891428571428563</v>
      </c>
      <c r="P100" s="63" t="s">
        <v>408</v>
      </c>
      <c r="Q100" s="63" t="s">
        <v>419</v>
      </c>
      <c r="R100" s="70" t="s">
        <v>447</v>
      </c>
      <c r="S100" s="70">
        <v>13</v>
      </c>
      <c r="T100" s="61">
        <v>0.4</v>
      </c>
      <c r="U100" s="76"/>
    </row>
    <row r="101" spans="1:21" ht="15">
      <c r="A101" s="63">
        <v>82</v>
      </c>
      <c r="B101" s="72" t="s">
        <v>448</v>
      </c>
      <c r="C101" s="63" t="s">
        <v>408</v>
      </c>
      <c r="D101" s="72">
        <v>363</v>
      </c>
      <c r="E101" s="60">
        <v>25.5</v>
      </c>
      <c r="F101" s="63">
        <v>76</v>
      </c>
      <c r="G101" s="64">
        <v>85</v>
      </c>
      <c r="H101" s="64">
        <v>84</v>
      </c>
      <c r="I101" s="64">
        <v>89</v>
      </c>
      <c r="J101" s="64">
        <v>82</v>
      </c>
      <c r="K101" s="64"/>
      <c r="L101" s="64">
        <v>85</v>
      </c>
      <c r="M101" s="67">
        <v>85</v>
      </c>
      <c r="N101" s="67">
        <v>271.5</v>
      </c>
      <c r="O101" s="67">
        <v>74.588571428571427</v>
      </c>
      <c r="P101" s="63" t="s">
        <v>408</v>
      </c>
      <c r="Q101" s="63" t="s">
        <v>419</v>
      </c>
      <c r="R101" s="70" t="s">
        <v>399</v>
      </c>
      <c r="S101" s="70">
        <v>14</v>
      </c>
      <c r="T101" s="61">
        <v>0.4</v>
      </c>
      <c r="U101" s="76"/>
    </row>
    <row r="102" spans="1:21" ht="15">
      <c r="A102" s="63">
        <v>83</v>
      </c>
      <c r="B102" s="72" t="s">
        <v>449</v>
      </c>
      <c r="C102" s="63" t="s">
        <v>408</v>
      </c>
      <c r="D102" s="72">
        <v>358</v>
      </c>
      <c r="E102" s="60">
        <v>22</v>
      </c>
      <c r="F102" s="63">
        <v>84</v>
      </c>
      <c r="G102" s="64">
        <v>83</v>
      </c>
      <c r="H102" s="64">
        <v>85</v>
      </c>
      <c r="I102" s="64">
        <v>85</v>
      </c>
      <c r="J102" s="64">
        <v>80</v>
      </c>
      <c r="K102" s="64"/>
      <c r="L102" s="64">
        <v>85</v>
      </c>
      <c r="M102" s="67">
        <v>83.6</v>
      </c>
      <c r="N102" s="67">
        <v>273.2</v>
      </c>
      <c r="O102" s="67">
        <v>74.182857142857145</v>
      </c>
      <c r="P102" s="63" t="s">
        <v>408</v>
      </c>
      <c r="Q102" s="63" t="s">
        <v>419</v>
      </c>
      <c r="R102" s="70" t="s">
        <v>359</v>
      </c>
      <c r="S102" s="70">
        <v>15</v>
      </c>
      <c r="T102" s="61">
        <v>0.4</v>
      </c>
      <c r="U102" s="76"/>
    </row>
    <row r="103" spans="1:21" ht="15">
      <c r="A103" s="63">
        <v>84</v>
      </c>
      <c r="B103" s="72" t="s">
        <v>450</v>
      </c>
      <c r="C103" s="63" t="s">
        <v>408</v>
      </c>
      <c r="D103" s="72">
        <v>347</v>
      </c>
      <c r="E103" s="60">
        <v>31.5</v>
      </c>
      <c r="F103" s="63">
        <v>86</v>
      </c>
      <c r="G103" s="64">
        <v>80</v>
      </c>
      <c r="H103" s="64">
        <v>84</v>
      </c>
      <c r="I103" s="64">
        <v>82</v>
      </c>
      <c r="J103" s="64">
        <v>80</v>
      </c>
      <c r="K103" s="64"/>
      <c r="L103" s="64">
        <v>80</v>
      </c>
      <c r="M103" s="67">
        <v>81.2</v>
      </c>
      <c r="N103" s="67">
        <v>279.89999999999998</v>
      </c>
      <c r="O103" s="67">
        <v>73.628571428571419</v>
      </c>
      <c r="P103" s="63" t="s">
        <v>408</v>
      </c>
      <c r="Q103" s="63" t="s">
        <v>419</v>
      </c>
      <c r="R103" s="70" t="s">
        <v>433</v>
      </c>
      <c r="S103" s="70">
        <v>16</v>
      </c>
      <c r="T103" s="61">
        <v>0.4</v>
      </c>
      <c r="U103" s="76"/>
    </row>
    <row r="104" spans="1:21" ht="15">
      <c r="A104" s="63">
        <v>85</v>
      </c>
      <c r="B104" s="72" t="s">
        <v>451</v>
      </c>
      <c r="C104" s="63" t="s">
        <v>408</v>
      </c>
      <c r="D104" s="72">
        <v>334</v>
      </c>
      <c r="E104" s="60">
        <v>29</v>
      </c>
      <c r="F104" s="63">
        <v>82</v>
      </c>
      <c r="G104" s="64">
        <v>83</v>
      </c>
      <c r="H104" s="64">
        <v>85</v>
      </c>
      <c r="I104" s="64">
        <v>82</v>
      </c>
      <c r="J104" s="64">
        <v>78</v>
      </c>
      <c r="K104" s="64"/>
      <c r="L104" s="64">
        <v>75</v>
      </c>
      <c r="M104" s="67">
        <v>80.599999999999994</v>
      </c>
      <c r="N104" s="67">
        <v>272.2</v>
      </c>
      <c r="O104" s="67">
        <v>71.188571428571422</v>
      </c>
      <c r="P104" s="63" t="s">
        <v>408</v>
      </c>
      <c r="Q104" s="63" t="s">
        <v>419</v>
      </c>
      <c r="R104" s="70" t="s">
        <v>447</v>
      </c>
      <c r="S104" s="70">
        <v>17</v>
      </c>
      <c r="T104" s="61">
        <v>0.4</v>
      </c>
      <c r="U104" s="76"/>
    </row>
    <row r="105" spans="1:21" ht="15">
      <c r="A105" s="63">
        <v>86</v>
      </c>
      <c r="B105" s="72" t="s">
        <v>452</v>
      </c>
      <c r="C105" s="63" t="s">
        <v>408</v>
      </c>
      <c r="D105" s="72">
        <v>334</v>
      </c>
      <c r="E105" s="60">
        <v>25</v>
      </c>
      <c r="F105" s="63">
        <v>75</v>
      </c>
      <c r="G105" s="64">
        <v>83</v>
      </c>
      <c r="H105" s="64">
        <v>84</v>
      </c>
      <c r="I105" s="64">
        <v>83</v>
      </c>
      <c r="J105" s="64">
        <v>75</v>
      </c>
      <c r="K105" s="64"/>
      <c r="L105" s="64">
        <v>75</v>
      </c>
      <c r="M105" s="67">
        <v>80</v>
      </c>
      <c r="N105" s="67">
        <v>260</v>
      </c>
      <c r="O105" s="67">
        <v>69.794285714285721</v>
      </c>
      <c r="P105" s="63" t="s">
        <v>408</v>
      </c>
      <c r="Q105" s="63" t="s">
        <v>419</v>
      </c>
      <c r="R105" s="70" t="s">
        <v>404</v>
      </c>
      <c r="S105" s="70">
        <v>18</v>
      </c>
      <c r="T105" s="61">
        <v>0.4</v>
      </c>
      <c r="U105" s="76"/>
    </row>
    <row r="106" spans="1:21" ht="15">
      <c r="A106" s="63">
        <v>94</v>
      </c>
      <c r="B106" s="69" t="s">
        <v>453</v>
      </c>
      <c r="C106" s="69" t="s">
        <v>408</v>
      </c>
      <c r="D106" s="64">
        <v>381</v>
      </c>
      <c r="E106" s="64">
        <v>25</v>
      </c>
      <c r="F106" s="64">
        <v>67</v>
      </c>
      <c r="G106" s="64">
        <v>55</v>
      </c>
      <c r="H106" s="64">
        <v>59</v>
      </c>
      <c r="I106" s="64">
        <v>50</v>
      </c>
      <c r="J106" s="64">
        <v>50</v>
      </c>
      <c r="K106" s="64">
        <v>45</v>
      </c>
      <c r="L106" s="64">
        <v>50</v>
      </c>
      <c r="M106" s="66">
        <v>61.5</v>
      </c>
      <c r="N106" s="66">
        <v>215</v>
      </c>
      <c r="O106" s="66">
        <v>70.291428571428568</v>
      </c>
      <c r="P106" s="69" t="s">
        <v>408</v>
      </c>
      <c r="Q106" s="69" t="s">
        <v>422</v>
      </c>
      <c r="R106" s="70" t="s">
        <v>359</v>
      </c>
      <c r="S106" s="65" t="s">
        <v>424</v>
      </c>
      <c r="T106" s="61">
        <v>0.4</v>
      </c>
      <c r="U106" s="76"/>
    </row>
    <row r="107" spans="1:21" ht="15">
      <c r="A107" s="63">
        <v>89</v>
      </c>
      <c r="B107" s="63" t="s">
        <v>454</v>
      </c>
      <c r="C107" s="70" t="s">
        <v>408</v>
      </c>
      <c r="D107" s="64">
        <v>345</v>
      </c>
      <c r="E107" s="64">
        <v>25</v>
      </c>
      <c r="F107" s="64">
        <v>78</v>
      </c>
      <c r="G107" s="64">
        <v>99</v>
      </c>
      <c r="H107" s="64">
        <v>100</v>
      </c>
      <c r="I107" s="64">
        <v>100</v>
      </c>
      <c r="J107" s="64">
        <v>100</v>
      </c>
      <c r="K107" s="64">
        <v>98</v>
      </c>
      <c r="L107" s="64">
        <v>99</v>
      </c>
      <c r="M107" s="66">
        <v>99.333333333333329</v>
      </c>
      <c r="N107" s="66">
        <v>301.66666666666663</v>
      </c>
      <c r="O107" s="66">
        <v>75.876190476190473</v>
      </c>
      <c r="P107" s="70" t="s">
        <v>408</v>
      </c>
      <c r="Q107" s="70" t="s">
        <v>422</v>
      </c>
      <c r="R107" s="70" t="s">
        <v>455</v>
      </c>
      <c r="S107" s="65" t="s">
        <v>424</v>
      </c>
      <c r="T107" s="61">
        <v>0.4</v>
      </c>
      <c r="U107" s="76"/>
    </row>
    <row r="108" spans="1:21" ht="15">
      <c r="A108" s="63">
        <v>93</v>
      </c>
      <c r="B108" s="69" t="s">
        <v>456</v>
      </c>
      <c r="C108" s="69" t="s">
        <v>408</v>
      </c>
      <c r="D108" s="64">
        <v>343</v>
      </c>
      <c r="E108" s="64">
        <v>32</v>
      </c>
      <c r="F108" s="64">
        <v>64</v>
      </c>
      <c r="G108" s="64">
        <v>80</v>
      </c>
      <c r="H108" s="64">
        <v>81</v>
      </c>
      <c r="I108" s="64">
        <v>85</v>
      </c>
      <c r="J108" s="64">
        <v>80</v>
      </c>
      <c r="K108" s="64">
        <v>95</v>
      </c>
      <c r="L108" s="64">
        <v>85</v>
      </c>
      <c r="M108" s="66">
        <v>89</v>
      </c>
      <c r="N108" s="66">
        <v>274</v>
      </c>
      <c r="O108" s="66">
        <v>72.474285714285713</v>
      </c>
      <c r="P108" s="69" t="s">
        <v>408</v>
      </c>
      <c r="Q108" s="70" t="s">
        <v>422</v>
      </c>
      <c r="R108" s="70" t="s">
        <v>329</v>
      </c>
      <c r="S108" s="65" t="s">
        <v>424</v>
      </c>
      <c r="T108" s="61">
        <v>0.4</v>
      </c>
      <c r="U108" s="76"/>
    </row>
    <row r="109" spans="1:21">
      <c r="A109" s="59"/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68">
        <v>8.4000000000000021</v>
      </c>
      <c r="U109" s="76">
        <v>8.4</v>
      </c>
    </row>
    <row r="110" spans="1:21" ht="15">
      <c r="A110" s="63">
        <v>88</v>
      </c>
      <c r="B110" s="63" t="s">
        <v>457</v>
      </c>
      <c r="C110" s="63" t="s">
        <v>458</v>
      </c>
      <c r="D110" s="64">
        <v>358</v>
      </c>
      <c r="E110" s="64">
        <v>37</v>
      </c>
      <c r="F110" s="64">
        <v>74</v>
      </c>
      <c r="G110" s="64">
        <v>92</v>
      </c>
      <c r="H110" s="64">
        <v>90</v>
      </c>
      <c r="I110" s="64">
        <v>86</v>
      </c>
      <c r="J110" s="64">
        <v>95</v>
      </c>
      <c r="K110" s="64">
        <v>88</v>
      </c>
      <c r="L110" s="64">
        <v>85</v>
      </c>
      <c r="M110" s="66">
        <v>89.333333333333329</v>
      </c>
      <c r="N110" s="66">
        <v>289.66666666666663</v>
      </c>
      <c r="O110" s="66">
        <v>76.064761904761895</v>
      </c>
      <c r="P110" s="63" t="s">
        <v>408</v>
      </c>
      <c r="Q110" s="63" t="s">
        <v>458</v>
      </c>
      <c r="R110" s="70" t="s">
        <v>323</v>
      </c>
      <c r="S110" s="65" t="s">
        <v>424</v>
      </c>
      <c r="T110" s="59" t="s">
        <v>459</v>
      </c>
      <c r="U110" s="76">
        <v>38.799999999999997</v>
      </c>
    </row>
  </sheetData>
  <mergeCells count="1">
    <mergeCell ref="A1:S1"/>
  </mergeCells>
  <phoneticPr fontId="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>
      <selection activeCell="O23" sqref="O23"/>
    </sheetView>
  </sheetViews>
  <sheetFormatPr defaultRowHeight="14.25"/>
  <cols>
    <col min="1" max="1" width="14.375" customWidth="1"/>
    <col min="2" max="2" width="16" customWidth="1"/>
    <col min="6" max="6" width="18" customWidth="1"/>
    <col min="7" max="7" width="16" customWidth="1"/>
    <col min="11" max="11" width="14.375" customWidth="1"/>
    <col min="12" max="12" width="14.875" customWidth="1"/>
  </cols>
  <sheetData>
    <row r="1" spans="1:13">
      <c r="A1" s="83" t="s">
        <v>460</v>
      </c>
      <c r="B1" s="83" t="s">
        <v>461</v>
      </c>
      <c r="C1" s="83" t="s">
        <v>462</v>
      </c>
      <c r="F1" s="84" t="s">
        <v>510</v>
      </c>
      <c r="G1" s="84" t="s">
        <v>461</v>
      </c>
      <c r="H1" s="84" t="s">
        <v>511</v>
      </c>
      <c r="K1" s="86" t="s">
        <v>562</v>
      </c>
      <c r="L1" s="86" t="s">
        <v>461</v>
      </c>
      <c r="M1" s="86" t="s">
        <v>563</v>
      </c>
    </row>
    <row r="2" spans="1:13">
      <c r="A2" s="83" t="s">
        <v>463</v>
      </c>
      <c r="B2" s="83" t="s">
        <v>461</v>
      </c>
      <c r="C2" s="83" t="s">
        <v>464</v>
      </c>
      <c r="F2" s="84" t="s">
        <v>512</v>
      </c>
      <c r="G2" s="84" t="s">
        <v>461</v>
      </c>
      <c r="H2" s="84" t="s">
        <v>513</v>
      </c>
      <c r="K2" s="86" t="s">
        <v>564</v>
      </c>
      <c r="L2" s="86" t="s">
        <v>461</v>
      </c>
      <c r="M2" s="86" t="s">
        <v>565</v>
      </c>
    </row>
    <row r="3" spans="1:13">
      <c r="A3" s="83" t="s">
        <v>465</v>
      </c>
      <c r="B3" s="83" t="s">
        <v>461</v>
      </c>
      <c r="C3" s="83" t="s">
        <v>466</v>
      </c>
      <c r="F3" s="84" t="s">
        <v>514</v>
      </c>
      <c r="G3" s="84" t="s">
        <v>461</v>
      </c>
      <c r="H3" s="84" t="s">
        <v>515</v>
      </c>
      <c r="K3" s="86" t="s">
        <v>566</v>
      </c>
      <c r="L3" s="86" t="s">
        <v>461</v>
      </c>
      <c r="M3" s="86" t="s">
        <v>567</v>
      </c>
    </row>
    <row r="4" spans="1:13">
      <c r="A4" s="83" t="s">
        <v>467</v>
      </c>
      <c r="B4" s="83" t="s">
        <v>461</v>
      </c>
      <c r="C4" s="83" t="s">
        <v>468</v>
      </c>
      <c r="F4" s="84" t="s">
        <v>516</v>
      </c>
      <c r="G4" s="84" t="s">
        <v>461</v>
      </c>
      <c r="H4" s="84" t="s">
        <v>517</v>
      </c>
      <c r="K4" s="86" t="s">
        <v>568</v>
      </c>
      <c r="L4" s="86" t="s">
        <v>461</v>
      </c>
      <c r="M4" s="86" t="s">
        <v>569</v>
      </c>
    </row>
    <row r="5" spans="1:13">
      <c r="A5" s="83" t="s">
        <v>469</v>
      </c>
      <c r="B5" s="83" t="s">
        <v>461</v>
      </c>
      <c r="C5" s="83" t="s">
        <v>470</v>
      </c>
      <c r="F5" s="84" t="s">
        <v>518</v>
      </c>
      <c r="G5" s="84" t="s">
        <v>461</v>
      </c>
      <c r="H5" s="84" t="s">
        <v>519</v>
      </c>
      <c r="K5" s="86" t="s">
        <v>570</v>
      </c>
      <c r="L5" s="86" t="s">
        <v>461</v>
      </c>
      <c r="M5" s="86" t="s">
        <v>571</v>
      </c>
    </row>
    <row r="6" spans="1:13">
      <c r="A6" s="83" t="s">
        <v>471</v>
      </c>
      <c r="B6" s="83" t="s">
        <v>461</v>
      </c>
      <c r="C6" s="83" t="s">
        <v>472</v>
      </c>
      <c r="F6" s="84" t="s">
        <v>520</v>
      </c>
      <c r="G6" s="84" t="s">
        <v>461</v>
      </c>
      <c r="H6" s="84" t="s">
        <v>521</v>
      </c>
      <c r="K6" s="86" t="s">
        <v>572</v>
      </c>
      <c r="L6" s="86" t="s">
        <v>461</v>
      </c>
      <c r="M6" s="86" t="s">
        <v>573</v>
      </c>
    </row>
    <row r="7" spans="1:13">
      <c r="A7" s="83" t="s">
        <v>473</v>
      </c>
      <c r="B7" s="83" t="s">
        <v>461</v>
      </c>
      <c r="C7" s="83" t="s">
        <v>474</v>
      </c>
      <c r="F7" s="84" t="s">
        <v>522</v>
      </c>
      <c r="G7" s="84" t="s">
        <v>461</v>
      </c>
      <c r="H7" s="84" t="s">
        <v>523</v>
      </c>
      <c r="K7" s="87" t="s">
        <v>574</v>
      </c>
      <c r="L7" s="87" t="s">
        <v>461</v>
      </c>
      <c r="M7" s="87" t="s">
        <v>575</v>
      </c>
    </row>
    <row r="8" spans="1:13">
      <c r="A8" s="83" t="s">
        <v>475</v>
      </c>
      <c r="B8" s="83" t="s">
        <v>476</v>
      </c>
      <c r="C8" s="83" t="s">
        <v>477</v>
      </c>
      <c r="F8" s="84" t="s">
        <v>524</v>
      </c>
      <c r="G8" s="84" t="s">
        <v>461</v>
      </c>
      <c r="H8" s="84" t="s">
        <v>525</v>
      </c>
      <c r="K8" s="87" t="s">
        <v>576</v>
      </c>
      <c r="L8" s="87" t="s">
        <v>476</v>
      </c>
      <c r="M8" s="87" t="s">
        <v>577</v>
      </c>
    </row>
    <row r="9" spans="1:13">
      <c r="A9" s="83" t="s">
        <v>478</v>
      </c>
      <c r="B9" s="83" t="s">
        <v>476</v>
      </c>
      <c r="C9" s="83" t="s">
        <v>479</v>
      </c>
      <c r="F9" s="84" t="s">
        <v>526</v>
      </c>
      <c r="G9" s="84" t="s">
        <v>476</v>
      </c>
      <c r="H9" s="84" t="s">
        <v>527</v>
      </c>
      <c r="K9" s="87" t="s">
        <v>578</v>
      </c>
      <c r="L9" s="87" t="s">
        <v>476</v>
      </c>
      <c r="M9" s="87" t="s">
        <v>579</v>
      </c>
    </row>
    <row r="10" spans="1:13">
      <c r="A10" s="83" t="s">
        <v>480</v>
      </c>
      <c r="B10" s="83" t="s">
        <v>476</v>
      </c>
      <c r="C10" s="83" t="s">
        <v>481</v>
      </c>
      <c r="F10" s="84" t="s">
        <v>528</v>
      </c>
      <c r="G10" s="84" t="s">
        <v>476</v>
      </c>
      <c r="H10" s="84" t="s">
        <v>529</v>
      </c>
      <c r="K10" s="87" t="s">
        <v>580</v>
      </c>
      <c r="L10" s="87" t="s">
        <v>476</v>
      </c>
      <c r="M10" s="87" t="s">
        <v>581</v>
      </c>
    </row>
    <row r="11" spans="1:13">
      <c r="A11" s="83" t="s">
        <v>482</v>
      </c>
      <c r="B11" s="83" t="s">
        <v>476</v>
      </c>
      <c r="C11" s="83" t="s">
        <v>483</v>
      </c>
      <c r="F11" s="84" t="s">
        <v>530</v>
      </c>
      <c r="G11" s="84" t="s">
        <v>476</v>
      </c>
      <c r="H11" s="84" t="s">
        <v>531</v>
      </c>
      <c r="K11" s="87" t="s">
        <v>582</v>
      </c>
      <c r="L11" s="87" t="s">
        <v>476</v>
      </c>
      <c r="M11" s="87" t="s">
        <v>583</v>
      </c>
    </row>
    <row r="12" spans="1:13">
      <c r="A12" s="83" t="s">
        <v>484</v>
      </c>
      <c r="B12" s="83" t="s">
        <v>476</v>
      </c>
      <c r="C12" s="83" t="s">
        <v>485</v>
      </c>
      <c r="F12" s="84" t="s">
        <v>532</v>
      </c>
      <c r="G12" s="84" t="s">
        <v>476</v>
      </c>
      <c r="H12" s="84" t="s">
        <v>533</v>
      </c>
      <c r="K12" s="87" t="s">
        <v>584</v>
      </c>
      <c r="L12" s="87" t="s">
        <v>476</v>
      </c>
      <c r="M12" s="87" t="s">
        <v>585</v>
      </c>
    </row>
    <row r="13" spans="1:13">
      <c r="A13" s="83" t="s">
        <v>486</v>
      </c>
      <c r="B13" s="83" t="s">
        <v>476</v>
      </c>
      <c r="C13" s="83" t="s">
        <v>487</v>
      </c>
      <c r="F13" s="84" t="s">
        <v>534</v>
      </c>
      <c r="G13" s="84" t="s">
        <v>476</v>
      </c>
      <c r="H13" s="84" t="s">
        <v>535</v>
      </c>
      <c r="K13" s="87" t="s">
        <v>586</v>
      </c>
      <c r="L13" s="87" t="s">
        <v>476</v>
      </c>
      <c r="M13" s="87" t="s">
        <v>587</v>
      </c>
    </row>
    <row r="14" spans="1:13">
      <c r="A14" s="83" t="s">
        <v>488</v>
      </c>
      <c r="B14" s="83" t="s">
        <v>476</v>
      </c>
      <c r="C14" s="83" t="s">
        <v>489</v>
      </c>
      <c r="F14" s="84" t="s">
        <v>536</v>
      </c>
      <c r="G14" s="84" t="s">
        <v>476</v>
      </c>
      <c r="H14" s="84" t="s">
        <v>537</v>
      </c>
      <c r="K14" s="87" t="s">
        <v>588</v>
      </c>
      <c r="L14" s="87" t="s">
        <v>476</v>
      </c>
      <c r="M14" s="87" t="s">
        <v>589</v>
      </c>
    </row>
    <row r="15" spans="1:13">
      <c r="A15" s="83" t="s">
        <v>490</v>
      </c>
      <c r="B15" s="83" t="s">
        <v>491</v>
      </c>
      <c r="C15" s="83" t="s">
        <v>492</v>
      </c>
      <c r="F15" s="84" t="s">
        <v>538</v>
      </c>
      <c r="G15" s="84" t="s">
        <v>476</v>
      </c>
      <c r="H15" s="84" t="s">
        <v>539</v>
      </c>
      <c r="K15" s="87" t="s">
        <v>590</v>
      </c>
      <c r="L15" s="87" t="s">
        <v>491</v>
      </c>
      <c r="M15" s="87" t="s">
        <v>591</v>
      </c>
    </row>
    <row r="16" spans="1:13">
      <c r="A16" s="83" t="s">
        <v>493</v>
      </c>
      <c r="B16" s="83" t="s">
        <v>491</v>
      </c>
      <c r="C16" s="83" t="s">
        <v>494</v>
      </c>
      <c r="F16" s="84" t="s">
        <v>540</v>
      </c>
      <c r="G16" s="84" t="s">
        <v>476</v>
      </c>
      <c r="H16" s="84" t="s">
        <v>541</v>
      </c>
      <c r="K16" s="87" t="s">
        <v>592</v>
      </c>
      <c r="L16" s="87" t="s">
        <v>491</v>
      </c>
      <c r="M16" s="87" t="s">
        <v>593</v>
      </c>
    </row>
    <row r="17" spans="1:13">
      <c r="A17" s="83" t="s">
        <v>495</v>
      </c>
      <c r="B17" s="83" t="s">
        <v>491</v>
      </c>
      <c r="C17" s="83" t="s">
        <v>496</v>
      </c>
      <c r="F17" s="84" t="s">
        <v>542</v>
      </c>
      <c r="G17" s="84" t="s">
        <v>476</v>
      </c>
      <c r="H17" s="84" t="s">
        <v>543</v>
      </c>
      <c r="K17" s="87" t="s">
        <v>594</v>
      </c>
      <c r="L17" s="87" t="s">
        <v>491</v>
      </c>
      <c r="M17" s="87" t="s">
        <v>595</v>
      </c>
    </row>
    <row r="18" spans="1:13">
      <c r="A18" s="83" t="s">
        <v>497</v>
      </c>
      <c r="B18" s="83" t="s">
        <v>498</v>
      </c>
      <c r="C18" s="83" t="s">
        <v>499</v>
      </c>
      <c r="F18" s="84" t="s">
        <v>544</v>
      </c>
      <c r="G18" s="84" t="s">
        <v>491</v>
      </c>
      <c r="H18" s="84" t="s">
        <v>545</v>
      </c>
      <c r="K18" s="87" t="s">
        <v>596</v>
      </c>
      <c r="L18" s="87" t="s">
        <v>491</v>
      </c>
      <c r="M18" s="87" t="s">
        <v>597</v>
      </c>
    </row>
    <row r="19" spans="1:13">
      <c r="A19" s="83" t="s">
        <v>500</v>
      </c>
      <c r="B19" s="83" t="s">
        <v>498</v>
      </c>
      <c r="C19" s="83" t="s">
        <v>501</v>
      </c>
      <c r="F19" s="84" t="s">
        <v>546</v>
      </c>
      <c r="G19" s="84" t="s">
        <v>491</v>
      </c>
      <c r="H19" s="84" t="s">
        <v>547</v>
      </c>
      <c r="K19" s="87" t="s">
        <v>598</v>
      </c>
      <c r="L19" s="87" t="s">
        <v>498</v>
      </c>
      <c r="M19" s="87" t="s">
        <v>599</v>
      </c>
    </row>
    <row r="20" spans="1:13">
      <c r="A20" s="83" t="s">
        <v>502</v>
      </c>
      <c r="B20" s="83" t="s">
        <v>498</v>
      </c>
      <c r="C20" s="83" t="s">
        <v>503</v>
      </c>
      <c r="F20" s="84" t="s">
        <v>548</v>
      </c>
      <c r="G20" s="84" t="s">
        <v>491</v>
      </c>
      <c r="H20" s="84" t="s">
        <v>549</v>
      </c>
      <c r="K20" s="87" t="s">
        <v>600</v>
      </c>
      <c r="L20" s="87" t="s">
        <v>498</v>
      </c>
      <c r="M20" s="87" t="s">
        <v>601</v>
      </c>
    </row>
    <row r="21" spans="1:13">
      <c r="A21" s="83" t="s">
        <v>504</v>
      </c>
      <c r="B21" s="83" t="s">
        <v>498</v>
      </c>
      <c r="C21" s="83" t="s">
        <v>505</v>
      </c>
      <c r="F21" s="84" t="s">
        <v>550</v>
      </c>
      <c r="G21" s="84" t="s">
        <v>498</v>
      </c>
      <c r="H21" s="84" t="s">
        <v>551</v>
      </c>
      <c r="K21" s="87" t="s">
        <v>602</v>
      </c>
      <c r="L21" s="87" t="s">
        <v>498</v>
      </c>
      <c r="M21" s="87" t="s">
        <v>603</v>
      </c>
    </row>
    <row r="22" spans="1:13">
      <c r="A22" s="83" t="s">
        <v>506</v>
      </c>
      <c r="B22" s="83" t="s">
        <v>498</v>
      </c>
      <c r="C22" s="83" t="s">
        <v>507</v>
      </c>
      <c r="F22" s="84" t="s">
        <v>552</v>
      </c>
      <c r="G22" s="84" t="s">
        <v>498</v>
      </c>
      <c r="H22" s="84" t="s">
        <v>553</v>
      </c>
      <c r="K22" s="87" t="s">
        <v>604</v>
      </c>
      <c r="L22" s="87" t="s">
        <v>498</v>
      </c>
      <c r="M22" s="87" t="s">
        <v>605</v>
      </c>
    </row>
    <row r="23" spans="1:13">
      <c r="A23" s="83" t="s">
        <v>508</v>
      </c>
      <c r="B23" s="83" t="s">
        <v>498</v>
      </c>
      <c r="C23" s="83" t="s">
        <v>509</v>
      </c>
      <c r="F23" s="85" t="s">
        <v>554</v>
      </c>
      <c r="G23" s="85" t="s">
        <v>498</v>
      </c>
      <c r="H23" s="85" t="s">
        <v>555</v>
      </c>
    </row>
    <row r="24" spans="1:13">
      <c r="F24" s="85" t="s">
        <v>556</v>
      </c>
      <c r="G24" s="85" t="s">
        <v>498</v>
      </c>
      <c r="H24" s="85" t="s">
        <v>557</v>
      </c>
    </row>
    <row r="25" spans="1:13">
      <c r="F25" s="85" t="s">
        <v>558</v>
      </c>
      <c r="G25" s="85" t="s">
        <v>498</v>
      </c>
      <c r="H25" s="85" t="s">
        <v>559</v>
      </c>
    </row>
    <row r="26" spans="1:13">
      <c r="F26" s="85" t="s">
        <v>560</v>
      </c>
      <c r="G26" s="85" t="s">
        <v>498</v>
      </c>
      <c r="H26" s="85" t="s">
        <v>561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研二学硕</vt:lpstr>
      <vt:lpstr>研二专硕</vt:lpstr>
      <vt:lpstr>研三</vt:lpstr>
      <vt:lpstr>研一</vt:lpstr>
      <vt:lpstr>博士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2008-09-11T17:22:52Z</dcterms:created>
  <dcterms:modified xsi:type="dcterms:W3CDTF">2017-11-06T01:06:52Z</dcterms:modified>
</cp:coreProperties>
</file>