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95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<sst xmlns="http://schemas.openxmlformats.org/spreadsheetml/2006/main" count="2857" uniqueCount="681">
  <si>
    <t>艾永兴</t>
  </si>
  <si>
    <t>白春艳</t>
  </si>
  <si>
    <t>陈承祯</t>
  </si>
  <si>
    <t>陈健</t>
  </si>
  <si>
    <t>陈巍</t>
  </si>
  <si>
    <t>邓彦宏</t>
  </si>
  <si>
    <t>丁雪梅</t>
  </si>
  <si>
    <t>丁瑜</t>
  </si>
  <si>
    <t>丁壮</t>
  </si>
  <si>
    <t>杜崇涛</t>
  </si>
  <si>
    <t>房恒通</t>
  </si>
  <si>
    <t>冯海华</t>
  </si>
  <si>
    <t>冯新</t>
  </si>
  <si>
    <t>付本懂</t>
  </si>
  <si>
    <t>高巍</t>
  </si>
  <si>
    <t>高妍</t>
  </si>
  <si>
    <t>高英杰</t>
  </si>
  <si>
    <t>宫鹏涛</t>
  </si>
  <si>
    <t>郭斌</t>
  </si>
  <si>
    <t>郝林琳</t>
  </si>
  <si>
    <t>胡进平</t>
  </si>
  <si>
    <t>焦虎平</t>
  </si>
  <si>
    <t>金永成</t>
  </si>
  <si>
    <t>靳朝</t>
  </si>
  <si>
    <t>赖良学</t>
  </si>
  <si>
    <t>李建华</t>
  </si>
  <si>
    <t>李小兵</t>
  </si>
  <si>
    <t>李玉梅</t>
  </si>
  <si>
    <t>李占军</t>
  </si>
  <si>
    <t>刘殿峰</t>
  </si>
  <si>
    <t>柳巨雄</t>
  </si>
  <si>
    <t>卢强</t>
  </si>
  <si>
    <t>母连志</t>
  </si>
  <si>
    <t>牛淑玲</t>
  </si>
  <si>
    <t>欧阳红生</t>
  </si>
  <si>
    <t>潘英树</t>
  </si>
  <si>
    <t>潘英树</t>
  </si>
  <si>
    <t>逄大欣</t>
  </si>
  <si>
    <t>权福实</t>
  </si>
  <si>
    <t>任洪林</t>
  </si>
  <si>
    <t>任林柱</t>
  </si>
  <si>
    <t>任林柱</t>
  </si>
  <si>
    <t>任文陟</t>
  </si>
  <si>
    <t>申海清</t>
  </si>
  <si>
    <t>沈景林</t>
  </si>
  <si>
    <t>史旭东</t>
  </si>
  <si>
    <t>宋德光</t>
  </si>
  <si>
    <t>宋斯伟</t>
  </si>
  <si>
    <t>宋宇</t>
  </si>
  <si>
    <t>宋宇</t>
  </si>
  <si>
    <t>孙长江</t>
  </si>
  <si>
    <t>唐博</t>
  </si>
  <si>
    <t>唐鸿宇</t>
  </si>
  <si>
    <t>唐鸿宇</t>
  </si>
  <si>
    <t>唐小春</t>
  </si>
  <si>
    <t>唐小春</t>
  </si>
  <si>
    <t>王大成</t>
  </si>
  <si>
    <t>王大成</t>
  </si>
  <si>
    <t>王大力</t>
  </si>
  <si>
    <t>王鹏</t>
  </si>
  <si>
    <t>王玮</t>
  </si>
  <si>
    <t>王玮</t>
  </si>
  <si>
    <t>谢光洪</t>
  </si>
  <si>
    <t>邢沈阳</t>
  </si>
  <si>
    <t>闫广谋</t>
  </si>
  <si>
    <t>闫守庆</t>
  </si>
  <si>
    <t>闫守庆</t>
  </si>
  <si>
    <t>杨德才</t>
  </si>
  <si>
    <t>杨举</t>
  </si>
  <si>
    <t>杨举</t>
  </si>
  <si>
    <t>杨润军</t>
  </si>
  <si>
    <t>杨占清</t>
  </si>
  <si>
    <t>杨振国</t>
  </si>
  <si>
    <t>杨正涛</t>
  </si>
  <si>
    <t>尹继刚</t>
  </si>
  <si>
    <t>于浩</t>
  </si>
  <si>
    <t>俞先峰</t>
  </si>
  <si>
    <t>袁宝</t>
  </si>
  <si>
    <t>岳占碰</t>
  </si>
  <si>
    <t>张嘉保</t>
  </si>
  <si>
    <t>张晶</t>
  </si>
  <si>
    <t>张丽颖</t>
  </si>
  <si>
    <t>张丽颖</t>
  </si>
  <si>
    <t>张茂林</t>
  </si>
  <si>
    <t>张明军</t>
  </si>
  <si>
    <t>张明军</t>
  </si>
  <si>
    <t>张巧灵</t>
  </si>
  <si>
    <t>张巧灵</t>
  </si>
  <si>
    <t>张晓东</t>
  </si>
  <si>
    <t>张学明</t>
  </si>
  <si>
    <t>张永宏</t>
  </si>
  <si>
    <t>赵魁</t>
  </si>
  <si>
    <t>赵魁</t>
  </si>
  <si>
    <t>赵云</t>
  </si>
  <si>
    <t>赵志辉</t>
  </si>
  <si>
    <t>周虚</t>
  </si>
  <si>
    <t>周长海</t>
  </si>
  <si>
    <t>周长海</t>
  </si>
  <si>
    <t>祝万菊</t>
  </si>
  <si>
    <t>细胞生物学</t>
  </si>
  <si>
    <t>细胞生物学（选修）</t>
  </si>
  <si>
    <t>细胞生物学B（必修）</t>
  </si>
  <si>
    <t>动物遗传学B（必修）</t>
  </si>
  <si>
    <t>动物育种学</t>
  </si>
  <si>
    <t>生物统计附试验设计（选修）</t>
  </si>
  <si>
    <t>医学统计与实验设计（限选）</t>
  </si>
  <si>
    <t>动物性食品微生物检验学</t>
  </si>
  <si>
    <t>动物医学各论（内、外、产、传、寄）（限选）</t>
  </si>
  <si>
    <t>动物医学各论A（选修）</t>
  </si>
  <si>
    <t>实验动物生产学（必修）</t>
  </si>
  <si>
    <t>实验动物饲料学（必修）</t>
  </si>
  <si>
    <t>比较医学(选修）</t>
  </si>
  <si>
    <t>实验动物感染病学（必修）</t>
  </si>
  <si>
    <t>实验动物质量检测实习（专业实践教学环节）</t>
  </si>
  <si>
    <t>动物繁殖学</t>
  </si>
  <si>
    <t>动物机能学实验（选修）</t>
  </si>
  <si>
    <t>动物生理学</t>
  </si>
  <si>
    <t>动物生理学（必修）</t>
  </si>
  <si>
    <t>病理诊断技术</t>
  </si>
  <si>
    <t>人兽共患病学B</t>
  </si>
  <si>
    <t>兽医药理学</t>
  </si>
  <si>
    <t>毒理学</t>
  </si>
  <si>
    <t>食品毒理学</t>
  </si>
  <si>
    <t>草地学与饲料生产学（限选）</t>
  </si>
  <si>
    <t>饲料加工学</t>
  </si>
  <si>
    <t>饲料加工学B（选修）</t>
  </si>
  <si>
    <t>动物流行病学</t>
  </si>
  <si>
    <t>兽医流行病学原理</t>
  </si>
  <si>
    <t>动物免疫学（选修）</t>
  </si>
  <si>
    <t>兽医免疫学</t>
  </si>
  <si>
    <t>动物科学概论B（限选）</t>
  </si>
  <si>
    <t>马生产学</t>
  </si>
  <si>
    <t>饲料学</t>
  </si>
  <si>
    <t>动物医学概论（药理、病理、诊断</t>
  </si>
  <si>
    <t>畜牧微生物学（限选）</t>
  </si>
  <si>
    <t>兽医微生物学（必修）</t>
  </si>
  <si>
    <t>动物病理诊断学</t>
  </si>
  <si>
    <t>实验动物疾病学（选修）</t>
  </si>
  <si>
    <t>配子与胚胎生物技术</t>
  </si>
  <si>
    <t>实验动物方法学</t>
  </si>
  <si>
    <t>实验动物技术</t>
  </si>
  <si>
    <t>实验动物遗传育种学</t>
  </si>
  <si>
    <t>实验外科学</t>
  </si>
  <si>
    <t>发育生物学（必修）</t>
  </si>
  <si>
    <t>动物生物化学</t>
  </si>
  <si>
    <t>动物生物化学（必修）</t>
  </si>
  <si>
    <t>生化实验技术（必修）</t>
  </si>
  <si>
    <t>生物化学</t>
  </si>
  <si>
    <t>生物化学制备综合技术</t>
  </si>
  <si>
    <t>动物学</t>
  </si>
  <si>
    <t>饲养实验与设计</t>
  </si>
  <si>
    <t>兽医诊疗实习</t>
  </si>
  <si>
    <t>动物胚胎工程</t>
  </si>
  <si>
    <t>发酵工程与生物制药</t>
  </si>
  <si>
    <t>兽医药学实习</t>
  </si>
  <si>
    <t>兽医临床诊断学（必修）</t>
  </si>
  <si>
    <t>兽医影像诊断学</t>
  </si>
  <si>
    <t>经济动物饲养与疾病防治</t>
  </si>
  <si>
    <t>经济动物学（限选）</t>
  </si>
  <si>
    <t>畜牧兽医行政管理</t>
  </si>
  <si>
    <t>动物防疫、食品法规</t>
  </si>
  <si>
    <t>公共卫生行政管理与食品</t>
  </si>
  <si>
    <t>动物组织学与胚胎学A（双语）</t>
  </si>
  <si>
    <t>实验动物技术</t>
  </si>
  <si>
    <t>动物生物化学</t>
  </si>
  <si>
    <t>神经生物学</t>
  </si>
  <si>
    <t>兽医传染病学（必修）</t>
  </si>
  <si>
    <t>兽医传染病学实习</t>
  </si>
  <si>
    <t>动物科学各论（猪、羊、牛、鸡）</t>
  </si>
  <si>
    <t>家禽生产学（必修）</t>
  </si>
  <si>
    <t>动物繁殖学B（必修）</t>
  </si>
  <si>
    <t>遗传学（必修）</t>
  </si>
  <si>
    <t>基因工程（必修）</t>
  </si>
  <si>
    <t>基因工程实验技术</t>
  </si>
  <si>
    <t>发酵工程与生物制药</t>
  </si>
  <si>
    <t>分子生物学A</t>
  </si>
  <si>
    <t>兽医产科学（必修）</t>
  </si>
  <si>
    <t>中兽医学实习</t>
  </si>
  <si>
    <t>城市园林设计</t>
  </si>
  <si>
    <t>专业文献综述训练</t>
  </si>
  <si>
    <t>动物解剖学</t>
  </si>
  <si>
    <t>生物技术制药（选修）</t>
  </si>
  <si>
    <t>药剂学A（选修）</t>
  </si>
  <si>
    <t>药剂学B（选修）</t>
  </si>
  <si>
    <t>生物制品学</t>
  </si>
  <si>
    <t>微生物学A（必修）</t>
  </si>
  <si>
    <t>动物生物学（必修）</t>
  </si>
  <si>
    <t>动物生物学B（必修）</t>
  </si>
  <si>
    <t>草地学与饲料生产学实习</t>
  </si>
  <si>
    <t>发酵工程</t>
  </si>
  <si>
    <t>发酵工程（必修）</t>
  </si>
  <si>
    <t>分子克隆与细胞技术综合实验</t>
  </si>
  <si>
    <t xml:space="preserve">蛋白质与酶工程  </t>
  </si>
  <si>
    <t>蛋白质与酶工程（必修）</t>
  </si>
  <si>
    <t>药物分析（选修课）</t>
  </si>
  <si>
    <t>药物分析B（选修）</t>
  </si>
  <si>
    <t>药物化学与天然药物化学</t>
  </si>
  <si>
    <t>猪生产学（必修）</t>
  </si>
  <si>
    <t>反刍动物生产学教学实习</t>
  </si>
  <si>
    <t>反刍动物营养</t>
  </si>
  <si>
    <t>羊生产学（限选）</t>
  </si>
  <si>
    <t>仪器分析</t>
  </si>
  <si>
    <t>环境毒理学</t>
  </si>
  <si>
    <t>兽医手术学B（必修）</t>
  </si>
  <si>
    <t>兽医外科学</t>
  </si>
  <si>
    <t>动物遗传繁殖实习</t>
  </si>
  <si>
    <t>动物遗传学</t>
  </si>
  <si>
    <t>分子遗传学（选修）</t>
  </si>
  <si>
    <t>分子遗传学导论</t>
  </si>
  <si>
    <t>兽医内科学</t>
  </si>
  <si>
    <t>生物摄影技术</t>
  </si>
  <si>
    <t>仪器分析</t>
  </si>
  <si>
    <t>牛生产学（必修）</t>
  </si>
  <si>
    <t>组织化学与切片技术</t>
  </si>
  <si>
    <t>组织化学与切片技术</t>
  </si>
  <si>
    <t>动物病理生理学（必修）</t>
  </si>
  <si>
    <t>生物信息学（必修）</t>
  </si>
  <si>
    <t>转基因动物技术</t>
  </si>
  <si>
    <t>实验动物福利与伦理</t>
  </si>
  <si>
    <t>动物组织学与胚胎学</t>
  </si>
  <si>
    <t>细胞工程</t>
  </si>
  <si>
    <t>兽医公共卫生检验学实习</t>
  </si>
  <si>
    <t>宠物解剖与生理学（选修课）</t>
  </si>
  <si>
    <t>动物解剖学（必修）</t>
  </si>
  <si>
    <t>动物解剖学A</t>
  </si>
  <si>
    <t>动物繁殖生物技术</t>
  </si>
  <si>
    <t>动物科学概论A（选修）</t>
  </si>
  <si>
    <t>家禽生产学教学实习</t>
  </si>
  <si>
    <t>动物行为与生态学</t>
  </si>
  <si>
    <t>2010级实验动物</t>
  </si>
  <si>
    <t>2009级动物医学、2009级公共卫生</t>
  </si>
  <si>
    <t>2009级动物医学</t>
  </si>
  <si>
    <t>2009级实验动物</t>
  </si>
  <si>
    <t>2010级动物医学</t>
  </si>
  <si>
    <t>2009级动物医学</t>
  </si>
  <si>
    <t>2009级生物技术（动物、植物）</t>
  </si>
  <si>
    <t>2010级动物科学</t>
  </si>
  <si>
    <t>2010级公共卫生</t>
  </si>
  <si>
    <t>2010级公共卫生</t>
  </si>
  <si>
    <t>2008级动物医学</t>
  </si>
  <si>
    <t>2009级动物科学</t>
  </si>
  <si>
    <t>2010级生物技术</t>
  </si>
  <si>
    <t>2011级生物技术</t>
  </si>
  <si>
    <t>2009级生物技术、2010级动物医学、2010级公共卫生</t>
  </si>
  <si>
    <t>2009级公共卫生</t>
  </si>
  <si>
    <t>2011级生物技术(植物）</t>
  </si>
  <si>
    <t>2008级动物医学</t>
  </si>
  <si>
    <t>秋季</t>
  </si>
  <si>
    <t>春季</t>
  </si>
  <si>
    <t>吴秀萍</t>
  </si>
  <si>
    <t>副教授</t>
  </si>
  <si>
    <t>讲师</t>
  </si>
  <si>
    <t>教授</t>
  </si>
  <si>
    <t>教授</t>
  </si>
  <si>
    <t>副教授</t>
  </si>
  <si>
    <t>讲师</t>
  </si>
  <si>
    <t>高级实验师</t>
  </si>
  <si>
    <t>实验师</t>
  </si>
  <si>
    <t>助理实验师</t>
  </si>
  <si>
    <t>食品微生物检验技术</t>
  </si>
  <si>
    <t>09食品质量与安全</t>
  </si>
  <si>
    <t>2009级公共卫生</t>
  </si>
  <si>
    <t>卢强</t>
  </si>
  <si>
    <t>动物性食品安全</t>
  </si>
  <si>
    <t>2009级实验动物</t>
  </si>
  <si>
    <t>动物遗传学</t>
  </si>
  <si>
    <t>遗传学B（必修）</t>
  </si>
  <si>
    <t>生命科学导论</t>
  </si>
  <si>
    <t>学部公共选修课</t>
  </si>
  <si>
    <t>动物行为学</t>
  </si>
  <si>
    <t>肿瘤预防与治疗</t>
  </si>
  <si>
    <t>夏季</t>
  </si>
  <si>
    <t>李扬</t>
  </si>
  <si>
    <t>文力正</t>
  </si>
  <si>
    <t xml:space="preserve">陈启军 </t>
  </si>
  <si>
    <t xml:space="preserve">韩文瑜 </t>
  </si>
  <si>
    <t xml:space="preserve">金宁一 </t>
  </si>
  <si>
    <t xml:space="preserve">李子义 </t>
  </si>
  <si>
    <t xml:space="preserve">刘殿峰 </t>
  </si>
  <si>
    <t xml:space="preserve">刘明远 </t>
  </si>
  <si>
    <t xml:space="preserve">王学林 </t>
  </si>
  <si>
    <t xml:space="preserve">王哲 </t>
  </si>
  <si>
    <t xml:space="preserve">谢光洪 </t>
  </si>
  <si>
    <t xml:space="preserve">杨举 </t>
  </si>
  <si>
    <t xml:space="preserve">岳占碰 </t>
  </si>
  <si>
    <t xml:space="preserve">张嘉保 </t>
  </si>
  <si>
    <t xml:space="preserve">张乃生 </t>
  </si>
  <si>
    <t xml:space="preserve">张西臣 </t>
  </si>
  <si>
    <t xml:space="preserve">张学明 </t>
  </si>
  <si>
    <t xml:space="preserve">赵志辉 </t>
  </si>
  <si>
    <t xml:space="preserve">周虚 </t>
  </si>
  <si>
    <t xml:space="preserve">周玉 </t>
  </si>
  <si>
    <t xml:space="preserve">王芯蕊 </t>
  </si>
  <si>
    <t xml:space="preserve">辛毅 </t>
  </si>
  <si>
    <t xml:space="preserve">邢沈阳 </t>
  </si>
  <si>
    <t xml:space="preserve">杨丽 </t>
  </si>
  <si>
    <t xml:space="preserve">杨勇军 </t>
  </si>
  <si>
    <t xml:space="preserve">尹继刚 </t>
  </si>
  <si>
    <t xml:space="preserve">于浩 </t>
  </si>
  <si>
    <t xml:space="preserve">于录 </t>
  </si>
  <si>
    <t xml:space="preserve">于仙忠 </t>
  </si>
  <si>
    <t xml:space="preserve">张晶 </t>
  </si>
  <si>
    <t xml:space="preserve">张俊辉 </t>
  </si>
  <si>
    <t xml:space="preserve">张学东 </t>
  </si>
  <si>
    <t>就业指导</t>
  </si>
  <si>
    <t>心理健康教育</t>
  </si>
  <si>
    <t>动物医学概论（药理、病理、诊断</t>
  </si>
  <si>
    <t>动物病理生理学（必修）</t>
  </si>
  <si>
    <t>兽医药理学</t>
  </si>
  <si>
    <t>岳占碰</t>
  </si>
  <si>
    <t>杨正涛</t>
  </si>
  <si>
    <t>申海清</t>
  </si>
  <si>
    <t>于浩</t>
  </si>
  <si>
    <t>周虚</t>
  </si>
  <si>
    <t>孙长江</t>
  </si>
  <si>
    <t>谢光洪</t>
  </si>
  <si>
    <t>逄大欣</t>
  </si>
  <si>
    <t>教学奖励工作量</t>
  </si>
  <si>
    <t>实验动物质量检测实习</t>
  </si>
  <si>
    <t>姓名</t>
  </si>
  <si>
    <t>职称</t>
  </si>
  <si>
    <t>课程名称</t>
  </si>
  <si>
    <t>年级专业</t>
  </si>
  <si>
    <t>学期</t>
  </si>
  <si>
    <t>人数</t>
  </si>
  <si>
    <t>理论课基础学时</t>
  </si>
  <si>
    <t>理论课系数</t>
  </si>
  <si>
    <t>理论课总学时</t>
  </si>
  <si>
    <t>实验单班学时</t>
  </si>
  <si>
    <t>实验分班数</t>
  </si>
  <si>
    <t>每班人数</t>
  </si>
  <si>
    <t>实验课系数</t>
  </si>
  <si>
    <t>实验课总学时</t>
  </si>
  <si>
    <t>总学时（未乘课程系数）</t>
  </si>
  <si>
    <t>课程系数（评优、双语）</t>
  </si>
  <si>
    <t>总学时</t>
  </si>
  <si>
    <t>课时津贴</t>
  </si>
  <si>
    <t>艾永兴</t>
  </si>
  <si>
    <t>教授</t>
  </si>
  <si>
    <t>教学奖励工作量</t>
  </si>
  <si>
    <t>2010级动物医学、公共卫生</t>
  </si>
  <si>
    <t>秋季</t>
  </si>
  <si>
    <t>2010级动物科学</t>
  </si>
  <si>
    <t>春季</t>
  </si>
  <si>
    <t>2010级生物技术</t>
  </si>
  <si>
    <t>研究生教学工作量</t>
  </si>
  <si>
    <t>讲师</t>
  </si>
  <si>
    <t>2010级动物科学、实验动物</t>
  </si>
  <si>
    <t>白春艳</t>
  </si>
  <si>
    <t>2009级动物医学、公共卫生</t>
  </si>
  <si>
    <t>白雪</t>
  </si>
  <si>
    <t>2009级公共卫生</t>
  </si>
  <si>
    <t>曹永国</t>
  </si>
  <si>
    <t>2009级动物科学</t>
  </si>
  <si>
    <t>2009生物技术</t>
  </si>
  <si>
    <t>陈承祯</t>
  </si>
  <si>
    <t>副教授</t>
  </si>
  <si>
    <t>2009级实验动物</t>
  </si>
  <si>
    <t>实验动物营养学</t>
  </si>
  <si>
    <t>2010级实验动物</t>
  </si>
  <si>
    <t>夏季</t>
  </si>
  <si>
    <t>实验师</t>
  </si>
  <si>
    <t>2009级动物医学</t>
  </si>
  <si>
    <t>比较医学概论（必修）</t>
  </si>
  <si>
    <t>陈健</t>
  </si>
  <si>
    <t>实验动物环境控制</t>
  </si>
  <si>
    <t>陈璐</t>
  </si>
  <si>
    <t>2010级动物医学</t>
  </si>
  <si>
    <t>陈巍</t>
  </si>
  <si>
    <t>2011级生物技术</t>
  </si>
  <si>
    <t>2011级动物科学、实验动物</t>
  </si>
  <si>
    <t>成军</t>
  </si>
  <si>
    <t>高级实验师</t>
  </si>
  <si>
    <t>病理诊断技术</t>
  </si>
  <si>
    <t>2009级动物医学、2009级公共卫生</t>
  </si>
  <si>
    <t>丛彦龙</t>
  </si>
  <si>
    <t>戴立胜</t>
  </si>
  <si>
    <t>邓旭明</t>
  </si>
  <si>
    <t>邓彦宏</t>
  </si>
  <si>
    <t>兽医药学实习</t>
  </si>
  <si>
    <t>药理学B</t>
  </si>
  <si>
    <t>2010级实验动物、生物技术</t>
  </si>
  <si>
    <t>丁瑜</t>
  </si>
  <si>
    <t>模式动物</t>
  </si>
  <si>
    <t>实验动物技术</t>
  </si>
  <si>
    <t>实验动物遗传育种学</t>
  </si>
  <si>
    <t>杜崇涛</t>
  </si>
  <si>
    <t>兽医微生物学实习</t>
  </si>
  <si>
    <t>段铭</t>
  </si>
  <si>
    <t>病毒学</t>
  </si>
  <si>
    <r>
      <t>2010级生物技术</t>
    </r>
  </si>
  <si>
    <t>房恒通</t>
  </si>
  <si>
    <t>冯新</t>
  </si>
  <si>
    <t>中兽医学（必修）</t>
  </si>
  <si>
    <t>2008级动物医学</t>
  </si>
  <si>
    <t>高丰</t>
  </si>
  <si>
    <t>动物病理诊断学</t>
  </si>
  <si>
    <t>高巍</t>
  </si>
  <si>
    <t>实验动物法规与标准</t>
  </si>
  <si>
    <t>高妍</t>
  </si>
  <si>
    <t>宫鹏涛</t>
  </si>
  <si>
    <t>兽医寄生虫病学B（必修）</t>
  </si>
  <si>
    <t>兽医寄生虫学实习</t>
  </si>
  <si>
    <t>关振宏</t>
  </si>
  <si>
    <t>动物生理学</t>
  </si>
  <si>
    <t>动物生物化学</t>
  </si>
  <si>
    <t>动物生物化学（必修）</t>
  </si>
  <si>
    <t>郝林琳</t>
  </si>
  <si>
    <t>2009级生物技术</t>
  </si>
  <si>
    <t>贺文琦</t>
  </si>
  <si>
    <t>动物病理解剖学B</t>
  </si>
  <si>
    <t>姜宁</t>
  </si>
  <si>
    <t>2011级动物医学、公共卫生</t>
  </si>
  <si>
    <t>焦虎平</t>
  </si>
  <si>
    <t>生物物理学</t>
  </si>
  <si>
    <t>金永成</t>
  </si>
  <si>
    <t>宠物饲养学</t>
  </si>
  <si>
    <t>饲料分析技术（选修）</t>
  </si>
  <si>
    <t>2009级动物科学、实验动物</t>
  </si>
  <si>
    <t>雷连成</t>
  </si>
  <si>
    <t>李莉</t>
  </si>
  <si>
    <t>发酵工程与生物制药</t>
  </si>
  <si>
    <t>李小兵</t>
  </si>
  <si>
    <t>兽医肿瘤学</t>
  </si>
  <si>
    <t>学部公共选修课</t>
  </si>
  <si>
    <t>李扬</t>
  </si>
  <si>
    <t>肿瘤预防与治疗</t>
  </si>
  <si>
    <t>李玉梅</t>
  </si>
  <si>
    <t>动物保护与福利</t>
  </si>
  <si>
    <t>2011级动物医学</t>
  </si>
  <si>
    <t>PCR技术</t>
  </si>
  <si>
    <t>李占军</t>
  </si>
  <si>
    <t>李兆辉</t>
  </si>
  <si>
    <t>2010级公共卫生</t>
  </si>
  <si>
    <t>李子义</t>
  </si>
  <si>
    <t>实验动物方法学</t>
  </si>
  <si>
    <t>刘殿峰</t>
  </si>
  <si>
    <t>刘松财</t>
  </si>
  <si>
    <t>柳巨雄</t>
  </si>
  <si>
    <t>柳增善</t>
  </si>
  <si>
    <t>卢强</t>
  </si>
  <si>
    <t>动物性食品卫生学</t>
  </si>
  <si>
    <t>兽医公共卫生检验学A（必修）</t>
  </si>
  <si>
    <t>08动医</t>
  </si>
  <si>
    <t>兽医公共卫生检验学实习</t>
  </si>
  <si>
    <t>研究生教学工作量</t>
  </si>
  <si>
    <t>梅娜</t>
  </si>
  <si>
    <t>辅导员</t>
  </si>
  <si>
    <t>2009级动物医学、公共卫生</t>
  </si>
  <si>
    <t>专业文献综述训练</t>
  </si>
  <si>
    <t>2009级生物技术</t>
  </si>
  <si>
    <t>2009级动物科学、实验动物</t>
  </si>
  <si>
    <t>基因工程（综合实验）</t>
  </si>
  <si>
    <t>基因工程原理</t>
  </si>
  <si>
    <t>2010级动物科学、实验动物</t>
  </si>
  <si>
    <t>2010级动物医学、公共卫生</t>
  </si>
  <si>
    <t>权福实</t>
  </si>
  <si>
    <t>动物性食品微生物检验学</t>
  </si>
  <si>
    <t>卫生微生物学实习</t>
  </si>
  <si>
    <t>分子生物学</t>
  </si>
  <si>
    <t>中兽医学（必修）</t>
  </si>
  <si>
    <t>沈景林</t>
  </si>
  <si>
    <t>2011级动物科学</t>
  </si>
  <si>
    <t>史旭东</t>
  </si>
  <si>
    <t>2011级动物医学、公共卫生</t>
  </si>
  <si>
    <t>2009级生物技术（动物、植物）</t>
  </si>
  <si>
    <t>兽医生物制品学</t>
  </si>
  <si>
    <t>兽医微生物学实习</t>
  </si>
  <si>
    <t>谭瑶</t>
  </si>
  <si>
    <t>2011级动物科学、实验动物</t>
  </si>
  <si>
    <t>动物环境卫生学</t>
  </si>
  <si>
    <t>动物生物化学（必修）</t>
  </si>
  <si>
    <t>2009级生物技术（植物）</t>
  </si>
  <si>
    <t>药物分析</t>
  </si>
  <si>
    <t>王大力</t>
  </si>
  <si>
    <t>猪生产学实习</t>
  </si>
  <si>
    <t>王鹏</t>
  </si>
  <si>
    <t>王学林</t>
  </si>
  <si>
    <t>王洋</t>
  </si>
  <si>
    <t>大学学习学</t>
  </si>
  <si>
    <t>肖建荣</t>
  </si>
  <si>
    <t>2009生物技术</t>
  </si>
  <si>
    <t>邢沈阳</t>
  </si>
  <si>
    <t>细胞遗传学</t>
  </si>
  <si>
    <t>闫广谋</t>
  </si>
  <si>
    <t>高级兽医师</t>
  </si>
  <si>
    <t>兽医寄生虫病学B（必修）</t>
  </si>
  <si>
    <t>兽医寄生虫学实习</t>
  </si>
  <si>
    <t>杨丽</t>
  </si>
  <si>
    <t>杨润军</t>
  </si>
  <si>
    <t>杨占清</t>
  </si>
  <si>
    <t>杨振国</t>
  </si>
  <si>
    <t>兽医内科学A</t>
  </si>
  <si>
    <t>尹继刚</t>
  </si>
  <si>
    <t>于丹丹</t>
  </si>
  <si>
    <t>生物信息学</t>
  </si>
  <si>
    <t>于录</t>
  </si>
  <si>
    <t>比较医学概论（必修）</t>
  </si>
  <si>
    <t>俞先峰</t>
  </si>
  <si>
    <t>实验动物遗传育种学</t>
  </si>
  <si>
    <t>袁宝</t>
  </si>
  <si>
    <t>动物实验技术</t>
  </si>
  <si>
    <t>实验动物方法学</t>
  </si>
  <si>
    <t>实验动物生产实习</t>
  </si>
  <si>
    <t>张嘉保</t>
  </si>
  <si>
    <t>张金玉</t>
  </si>
  <si>
    <t>动物营养学</t>
  </si>
  <si>
    <t>张晶</t>
  </si>
  <si>
    <t>动物营养学实习</t>
  </si>
  <si>
    <t>张俊辉</t>
  </si>
  <si>
    <t>2009级生物技术、2010级动物医学、2010级公共卫生</t>
  </si>
  <si>
    <t>细胞生物学与细胞工程技术</t>
  </si>
  <si>
    <t>病毒学</t>
  </si>
  <si>
    <t>张学明</t>
  </si>
  <si>
    <t>张英</t>
  </si>
  <si>
    <t>张永宏</t>
  </si>
  <si>
    <t>动物病理解剖学</t>
  </si>
  <si>
    <t>动物病理解剖学B</t>
  </si>
  <si>
    <t>食用动物卫生病理学</t>
  </si>
  <si>
    <t>周靓</t>
  </si>
  <si>
    <t>专业英语（双语）</t>
  </si>
  <si>
    <t>2009级生物技术、2010级生物技术</t>
  </si>
  <si>
    <t>周玉</t>
  </si>
  <si>
    <t>副教授</t>
  </si>
  <si>
    <t>2009级实验动物</t>
  </si>
  <si>
    <t>春季</t>
  </si>
  <si>
    <t>2010级动物医学</t>
  </si>
  <si>
    <t>2010级动物医学、公共卫生</t>
  </si>
  <si>
    <t>讲师</t>
  </si>
  <si>
    <t>2009生物技术</t>
  </si>
  <si>
    <t>教授</t>
  </si>
  <si>
    <t>兽医公共卫生检验学A（必修）</t>
  </si>
  <si>
    <t>08动医</t>
  </si>
  <si>
    <t>2009级动物科学</t>
  </si>
  <si>
    <t>中兽医学（必修）</t>
  </si>
  <si>
    <t>2008级动物医学</t>
  </si>
  <si>
    <t>2009级生物技术（动物、植物）</t>
  </si>
  <si>
    <t>2010级生物技术</t>
  </si>
  <si>
    <t>谢光洪</t>
  </si>
  <si>
    <t>2009级动物医学、公共卫生</t>
  </si>
  <si>
    <t>比较医学概论（必修）</t>
  </si>
  <si>
    <t>秋季</t>
  </si>
  <si>
    <t>2010级动物科学</t>
  </si>
  <si>
    <t>姜宁</t>
  </si>
  <si>
    <t>2011级动物医学、公共卫生</t>
  </si>
  <si>
    <t>焦虎平</t>
  </si>
  <si>
    <t>2009级生物技术</t>
  </si>
  <si>
    <t>2009级动物医学</t>
  </si>
  <si>
    <t>李玉梅</t>
  </si>
  <si>
    <t>权福实</t>
  </si>
  <si>
    <t>2010级实验动物</t>
  </si>
  <si>
    <t>任洪林</t>
  </si>
  <si>
    <t>动物性食品微生物检验学</t>
  </si>
  <si>
    <t>2009级公共卫生</t>
  </si>
  <si>
    <t>宋德光</t>
  </si>
  <si>
    <t>实验师</t>
  </si>
  <si>
    <t>高级兽医师</t>
  </si>
  <si>
    <t>杨正涛</t>
  </si>
  <si>
    <t>俞先峰</t>
  </si>
  <si>
    <t>袁宝</t>
  </si>
  <si>
    <t>动物实验技术</t>
  </si>
  <si>
    <t>动物病理解剖学B</t>
  </si>
  <si>
    <t>赵魁</t>
  </si>
  <si>
    <t>食用动物卫生病理学</t>
  </si>
  <si>
    <t>评优奖励</t>
  </si>
  <si>
    <t>陈承祯</t>
  </si>
  <si>
    <t>陈承祯</t>
  </si>
  <si>
    <t>本科生指导教师津贴</t>
  </si>
  <si>
    <t>丛彦龙</t>
  </si>
  <si>
    <t>郝琳琳</t>
  </si>
  <si>
    <t>贺文琦</t>
  </si>
  <si>
    <t>姜玉富</t>
  </si>
  <si>
    <t>卢士英</t>
  </si>
  <si>
    <t>卢士英</t>
  </si>
  <si>
    <t>逄大欣</t>
  </si>
  <si>
    <t>任林柱</t>
  </si>
  <si>
    <t>申海清</t>
  </si>
  <si>
    <t>孙博兴</t>
  </si>
  <si>
    <t>王铁东</t>
  </si>
  <si>
    <t>王铁东</t>
  </si>
  <si>
    <t>闫守庆</t>
  </si>
  <si>
    <t>张晶</t>
  </si>
  <si>
    <t>张巧灵</t>
  </si>
  <si>
    <t>张学明</t>
  </si>
  <si>
    <t>陈璐</t>
  </si>
  <si>
    <t>邓彦宏</t>
  </si>
  <si>
    <t>邓彦宏</t>
  </si>
  <si>
    <t>杜崇涛</t>
  </si>
  <si>
    <t>金永成</t>
  </si>
  <si>
    <t>李兆辉</t>
  </si>
  <si>
    <t>曾凡勤</t>
  </si>
  <si>
    <t>曾凡勤</t>
  </si>
  <si>
    <t>陈启军</t>
  </si>
  <si>
    <t>邓旭明</t>
  </si>
  <si>
    <t>邓旭明</t>
  </si>
  <si>
    <t>冯书章</t>
  </si>
  <si>
    <t>高丰</t>
  </si>
  <si>
    <t>高丰</t>
  </si>
  <si>
    <t>韩文瑜</t>
  </si>
  <si>
    <t>雷连成</t>
  </si>
  <si>
    <t>雷连成</t>
  </si>
  <si>
    <t>李子义</t>
  </si>
  <si>
    <t>李子义</t>
  </si>
  <si>
    <t>刘国文</t>
  </si>
  <si>
    <t>刘国文</t>
  </si>
  <si>
    <t>刘明远</t>
  </si>
  <si>
    <t>刘明远</t>
  </si>
  <si>
    <t>刘松财</t>
  </si>
  <si>
    <t>刘松财</t>
  </si>
  <si>
    <t>柳巨雄</t>
  </si>
  <si>
    <t>柳巨雄</t>
  </si>
  <si>
    <t>柳增善</t>
  </si>
  <si>
    <t>柳增善</t>
  </si>
  <si>
    <t>卢强</t>
  </si>
  <si>
    <t>欧阳红生</t>
  </si>
  <si>
    <t>王新平</t>
  </si>
  <si>
    <t>王学林</t>
  </si>
  <si>
    <t>王玉平</t>
  </si>
  <si>
    <t>王哲</t>
  </si>
  <si>
    <t>王哲</t>
  </si>
  <si>
    <t>韦旭斌</t>
  </si>
  <si>
    <t>韦旭斌</t>
  </si>
  <si>
    <t>杨勇军</t>
  </si>
  <si>
    <t>杨勇军</t>
  </si>
  <si>
    <t>杨振国</t>
  </si>
  <si>
    <t>岳占碰</t>
  </si>
  <si>
    <t>张明军</t>
  </si>
  <si>
    <t>张乃生</t>
  </si>
  <si>
    <t>张西臣</t>
  </si>
  <si>
    <t>张西臣</t>
  </si>
  <si>
    <t>周玉</t>
  </si>
  <si>
    <t>李颖</t>
  </si>
  <si>
    <t>闫广谋</t>
  </si>
  <si>
    <t>周晓菲</t>
  </si>
  <si>
    <t>黎宏宇</t>
  </si>
  <si>
    <t>毕业论文指导津贴</t>
  </si>
  <si>
    <t>郭颖杰</t>
  </si>
  <si>
    <t>廉哲雄</t>
  </si>
  <si>
    <t>孙博兴</t>
  </si>
  <si>
    <t>王英典</t>
  </si>
  <si>
    <t>谢秋宏</t>
  </si>
  <si>
    <t>张英</t>
  </si>
  <si>
    <t>卢士英</t>
  </si>
  <si>
    <t>卢士英</t>
  </si>
  <si>
    <t>09生技</t>
  </si>
  <si>
    <t>秋季</t>
  </si>
  <si>
    <t>07动医</t>
  </si>
  <si>
    <t>春季</t>
  </si>
  <si>
    <t>　</t>
  </si>
  <si>
    <r>
      <t>本科生指导教师津贴（补2</t>
    </r>
    <r>
      <rPr>
        <sz val="12"/>
        <rFont val="宋体"/>
        <family val="0"/>
      </rPr>
      <t>011年</t>
    </r>
  </si>
  <si>
    <t>免疫学（补2011年</t>
  </si>
  <si>
    <t>兽医公共卫生检验学（补2011年</t>
  </si>
  <si>
    <t>副教授</t>
  </si>
  <si>
    <t>李玉梅</t>
  </si>
  <si>
    <t>讲师</t>
  </si>
  <si>
    <t>宠物饲养与疾病防治</t>
  </si>
  <si>
    <r>
      <t>2</t>
    </r>
    <r>
      <rPr>
        <sz val="12"/>
        <rFont val="宋体"/>
        <family val="0"/>
      </rPr>
      <t>009动物科学</t>
    </r>
  </si>
  <si>
    <t>秋季</t>
  </si>
  <si>
    <t>卢士英</t>
  </si>
  <si>
    <t>副教授</t>
  </si>
  <si>
    <t>兽医公共卫生检验学A（必修）</t>
  </si>
  <si>
    <t>2008级动物医学</t>
  </si>
  <si>
    <t>春季</t>
  </si>
  <si>
    <t>谢光洪</t>
  </si>
  <si>
    <t>兽医外科学</t>
  </si>
  <si>
    <r>
      <t>2</t>
    </r>
    <r>
      <rPr>
        <sz val="12"/>
        <rFont val="宋体"/>
        <family val="0"/>
      </rPr>
      <t>009级动物医学</t>
    </r>
  </si>
  <si>
    <t>大学生创新课题指导教师津贴</t>
  </si>
  <si>
    <t>陈承祯</t>
  </si>
  <si>
    <t>副教授</t>
  </si>
  <si>
    <t>实验动物生产实习</t>
  </si>
  <si>
    <t>2009级实验动物</t>
  </si>
  <si>
    <t>秋季</t>
  </si>
  <si>
    <t>丁瑜</t>
  </si>
  <si>
    <t>讲师</t>
  </si>
  <si>
    <t>实验动物生产实习</t>
  </si>
  <si>
    <t>2009级实验动物</t>
  </si>
  <si>
    <t>秋季</t>
  </si>
  <si>
    <t>助理实验师</t>
  </si>
  <si>
    <t>实验动物生产实习</t>
  </si>
  <si>
    <t>2009级实验动物</t>
  </si>
  <si>
    <t>秋季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</si>
</sst>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 quotePrefix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1"/>
  <sheetViews>
    <sheetView tabSelected="1" workbookViewId="0" topLeftCell="A586">
      <selection activeCell="W614" sqref="W614"/>
    </sheetView>
  </sheetViews>
  <sheetFormatPr defaultColWidth="9.00390625" defaultRowHeight="14.25"/>
  <cols>
    <col min="1" max="1" width="9.00390625" style="1" customWidth="1"/>
    <col min="2" max="2" width="8.50390625" style="1" customWidth="1"/>
    <col min="3" max="3" width="26.875" style="1" customWidth="1"/>
    <col min="4" max="4" width="30.25390625" style="1" customWidth="1"/>
    <col min="5" max="5" width="6.875" style="1" customWidth="1"/>
    <col min="6" max="16" width="5.625" style="1" customWidth="1"/>
    <col min="17" max="16384" width="9.00390625" style="1" customWidth="1"/>
  </cols>
  <sheetData>
    <row r="1" spans="1:18" ht="85.5">
      <c r="A1" s="3" t="s">
        <v>319</v>
      </c>
      <c r="B1" s="3" t="s">
        <v>320</v>
      </c>
      <c r="C1" s="3" t="s">
        <v>321</v>
      </c>
      <c r="D1" s="3" t="s">
        <v>322</v>
      </c>
      <c r="E1" s="3" t="s">
        <v>323</v>
      </c>
      <c r="F1" s="3" t="s">
        <v>324</v>
      </c>
      <c r="G1" s="3" t="s">
        <v>325</v>
      </c>
      <c r="H1" s="3" t="s">
        <v>326</v>
      </c>
      <c r="I1" s="3" t="s">
        <v>327</v>
      </c>
      <c r="J1" s="3" t="s">
        <v>328</v>
      </c>
      <c r="K1" s="3" t="s">
        <v>329</v>
      </c>
      <c r="L1" s="3" t="s">
        <v>330</v>
      </c>
      <c r="M1" s="3" t="s">
        <v>331</v>
      </c>
      <c r="N1" s="3" t="s">
        <v>332</v>
      </c>
      <c r="O1" s="3" t="s">
        <v>333</v>
      </c>
      <c r="P1" s="3" t="s">
        <v>334</v>
      </c>
      <c r="Q1" s="4" t="s">
        <v>335</v>
      </c>
      <c r="R1" s="4" t="s">
        <v>336</v>
      </c>
    </row>
    <row r="2" spans="1:18" ht="14.25">
      <c r="A2" s="5" t="s">
        <v>337</v>
      </c>
      <c r="B2" s="5" t="s">
        <v>338</v>
      </c>
      <c r="C2" s="5" t="s">
        <v>339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1.5</v>
      </c>
      <c r="R2" s="5">
        <f>Q2*30</f>
        <v>45</v>
      </c>
    </row>
    <row r="3" spans="1:18" ht="14.25">
      <c r="A3" s="6" t="s">
        <v>0</v>
      </c>
      <c r="B3" s="5" t="s">
        <v>338</v>
      </c>
      <c r="C3" s="6" t="s">
        <v>99</v>
      </c>
      <c r="D3" s="6" t="s">
        <v>340</v>
      </c>
      <c r="E3" s="6" t="s">
        <v>341</v>
      </c>
      <c r="F3" s="7">
        <v>149</v>
      </c>
      <c r="G3" s="7">
        <v>24</v>
      </c>
      <c r="H3" s="5">
        <f>0.85+0.005*F3</f>
        <v>1.595</v>
      </c>
      <c r="I3" s="5">
        <f>G3*H3</f>
        <v>38.28</v>
      </c>
      <c r="J3" s="7">
        <v>6</v>
      </c>
      <c r="K3" s="7">
        <v>3</v>
      </c>
      <c r="L3" s="5">
        <f>F3/K3</f>
        <v>49.666666666666664</v>
      </c>
      <c r="M3" s="5">
        <f>1+(L3/30-1)*0.4</f>
        <v>1.2622222222222221</v>
      </c>
      <c r="N3" s="5">
        <f>J3*K3*M3</f>
        <v>22.72</v>
      </c>
      <c r="O3" s="5">
        <f>I3+N3</f>
        <v>61</v>
      </c>
      <c r="P3" s="5">
        <v>1</v>
      </c>
      <c r="Q3" s="5">
        <f>O3*P3</f>
        <v>61</v>
      </c>
      <c r="R3" s="5">
        <f>Q3*40</f>
        <v>2440</v>
      </c>
    </row>
    <row r="4" spans="1:18" ht="14.25">
      <c r="A4" s="6" t="s">
        <v>0</v>
      </c>
      <c r="B4" s="5" t="s">
        <v>338</v>
      </c>
      <c r="C4" s="6" t="s">
        <v>100</v>
      </c>
      <c r="D4" s="6" t="s">
        <v>342</v>
      </c>
      <c r="E4" s="6" t="s">
        <v>343</v>
      </c>
      <c r="F4" s="7">
        <v>71</v>
      </c>
      <c r="G4" s="6">
        <v>24</v>
      </c>
      <c r="H4" s="5">
        <f>0.85+0.005*F4</f>
        <v>1.205</v>
      </c>
      <c r="I4" s="5">
        <f>G4*H4</f>
        <v>28.92</v>
      </c>
      <c r="J4" s="6">
        <v>6</v>
      </c>
      <c r="K4" s="7">
        <v>2</v>
      </c>
      <c r="L4" s="5">
        <f>F4/K4</f>
        <v>35.5</v>
      </c>
      <c r="M4" s="5">
        <f>1+(L4/30-1)*0.4</f>
        <v>1.0733333333333333</v>
      </c>
      <c r="N4" s="5">
        <f>J4*K4*M4</f>
        <v>12.879999999999999</v>
      </c>
      <c r="O4" s="5">
        <f>I4+N4</f>
        <v>41.8</v>
      </c>
      <c r="P4" s="5">
        <v>1</v>
      </c>
      <c r="Q4" s="5">
        <f>O4*P4</f>
        <v>41.8</v>
      </c>
      <c r="R4" s="5">
        <f>Q4*40</f>
        <v>1672</v>
      </c>
    </row>
    <row r="5" spans="1:18" ht="14.25">
      <c r="A5" s="6" t="s">
        <v>0</v>
      </c>
      <c r="B5" s="5" t="s">
        <v>338</v>
      </c>
      <c r="C5" s="6" t="s">
        <v>101</v>
      </c>
      <c r="D5" s="6" t="s">
        <v>344</v>
      </c>
      <c r="E5" s="6" t="s">
        <v>343</v>
      </c>
      <c r="F5" s="6">
        <v>53</v>
      </c>
      <c r="G5" s="8">
        <v>40</v>
      </c>
      <c r="H5" s="5">
        <v>1.2</v>
      </c>
      <c r="I5" s="5">
        <f>G5*H5</f>
        <v>48</v>
      </c>
      <c r="J5" s="8"/>
      <c r="K5" s="8"/>
      <c r="L5" s="5"/>
      <c r="M5" s="5"/>
      <c r="N5" s="5"/>
      <c r="O5" s="5">
        <f>I5+N5</f>
        <v>48</v>
      </c>
      <c r="P5" s="5">
        <v>1</v>
      </c>
      <c r="Q5" s="5">
        <f>O5*P5</f>
        <v>48</v>
      </c>
      <c r="R5" s="5">
        <f>Q5*40</f>
        <v>1920</v>
      </c>
    </row>
    <row r="6" spans="1:18" ht="14.25">
      <c r="A6" s="6" t="s">
        <v>0</v>
      </c>
      <c r="B6" s="5" t="s">
        <v>338</v>
      </c>
      <c r="C6" s="6" t="s">
        <v>345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50.7</v>
      </c>
      <c r="R6" s="5">
        <f>Q6*40</f>
        <v>2028</v>
      </c>
    </row>
    <row r="7" spans="1:18" ht="14.25">
      <c r="A7" s="15" t="s">
        <v>0</v>
      </c>
      <c r="B7" s="18" t="s">
        <v>253</v>
      </c>
      <c r="C7" s="17" t="s">
        <v>567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v>800</v>
      </c>
    </row>
    <row r="8" spans="1:18" ht="14.25">
      <c r="A8" s="15" t="s">
        <v>0</v>
      </c>
      <c r="B8" s="18" t="s">
        <v>530</v>
      </c>
      <c r="C8" s="17" t="s">
        <v>635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1200</v>
      </c>
    </row>
    <row r="9" spans="1:18" ht="14.25">
      <c r="A9" s="6" t="s">
        <v>1</v>
      </c>
      <c r="B9" s="5" t="s">
        <v>346</v>
      </c>
      <c r="C9" s="6" t="s">
        <v>102</v>
      </c>
      <c r="D9" s="6" t="s">
        <v>347</v>
      </c>
      <c r="E9" s="6" t="s">
        <v>343</v>
      </c>
      <c r="F9" s="6">
        <v>97</v>
      </c>
      <c r="G9" s="6">
        <v>16</v>
      </c>
      <c r="H9" s="5">
        <f>0.85+0.005*F9</f>
        <v>1.335</v>
      </c>
      <c r="I9" s="5">
        <f>G9*H9</f>
        <v>21.36</v>
      </c>
      <c r="J9" s="6"/>
      <c r="K9" s="6"/>
      <c r="L9" s="5"/>
      <c r="M9" s="5"/>
      <c r="N9" s="5"/>
      <c r="O9" s="5">
        <f>I9+N9</f>
        <v>21.36</v>
      </c>
      <c r="P9" s="5">
        <v>1</v>
      </c>
      <c r="Q9" s="5">
        <f>O9*P9</f>
        <v>21.36</v>
      </c>
      <c r="R9" s="5">
        <f>Q9*35</f>
        <v>747.6</v>
      </c>
    </row>
    <row r="10" spans="1:18" ht="14.25">
      <c r="A10" s="6" t="s">
        <v>348</v>
      </c>
      <c r="B10" s="5" t="s">
        <v>346</v>
      </c>
      <c r="C10" s="6" t="s">
        <v>103</v>
      </c>
      <c r="D10" s="6" t="s">
        <v>342</v>
      </c>
      <c r="E10" s="6" t="s">
        <v>341</v>
      </c>
      <c r="F10" s="6">
        <v>70</v>
      </c>
      <c r="G10" s="6">
        <v>18</v>
      </c>
      <c r="H10" s="5">
        <v>1.2</v>
      </c>
      <c r="I10" s="5">
        <f>G10*H10</f>
        <v>21.599999999999998</v>
      </c>
      <c r="J10" s="6">
        <v>4</v>
      </c>
      <c r="K10" s="6">
        <v>2</v>
      </c>
      <c r="L10" s="5">
        <f>F10/K10</f>
        <v>35</v>
      </c>
      <c r="M10" s="5">
        <f>1+(L10/30-1)*0.4</f>
        <v>1.0666666666666667</v>
      </c>
      <c r="N10" s="5">
        <f>J10*K10*M10</f>
        <v>8.533333333333333</v>
      </c>
      <c r="O10" s="5">
        <f>I10+N10</f>
        <v>30.133333333333333</v>
      </c>
      <c r="P10" s="5">
        <v>1</v>
      </c>
      <c r="Q10" s="5">
        <f>O10*P10</f>
        <v>30.133333333333333</v>
      </c>
      <c r="R10" s="5">
        <f>Q10*35</f>
        <v>1054.6666666666667</v>
      </c>
    </row>
    <row r="11" spans="1:18" ht="14.25">
      <c r="A11" s="6" t="s">
        <v>1</v>
      </c>
      <c r="B11" s="5" t="s">
        <v>346</v>
      </c>
      <c r="C11" s="6" t="s">
        <v>104</v>
      </c>
      <c r="D11" s="6" t="s">
        <v>347</v>
      </c>
      <c r="E11" s="6" t="s">
        <v>343</v>
      </c>
      <c r="F11" s="6">
        <v>97</v>
      </c>
      <c r="G11" s="6">
        <v>20</v>
      </c>
      <c r="H11" s="5">
        <f>0.85+0.005*F11</f>
        <v>1.335</v>
      </c>
      <c r="I11" s="5">
        <f>G11*H11</f>
        <v>26.7</v>
      </c>
      <c r="J11" s="6"/>
      <c r="K11" s="6"/>
      <c r="L11" s="5"/>
      <c r="M11" s="5"/>
      <c r="N11" s="5"/>
      <c r="O11" s="5">
        <f>I11+N11</f>
        <v>26.7</v>
      </c>
      <c r="P11" s="5">
        <v>1</v>
      </c>
      <c r="Q11" s="5">
        <f>O11*P11</f>
        <v>26.7</v>
      </c>
      <c r="R11" s="5">
        <f>Q11*35</f>
        <v>934.5</v>
      </c>
    </row>
    <row r="12" spans="1:18" ht="14.25">
      <c r="A12" s="6" t="s">
        <v>1</v>
      </c>
      <c r="B12" s="5" t="s">
        <v>346</v>
      </c>
      <c r="C12" s="6" t="s">
        <v>105</v>
      </c>
      <c r="D12" s="6" t="s">
        <v>349</v>
      </c>
      <c r="E12" s="6" t="s">
        <v>343</v>
      </c>
      <c r="F12" s="6">
        <v>138</v>
      </c>
      <c r="G12" s="6">
        <v>20</v>
      </c>
      <c r="H12" s="5">
        <f>0.85+0.005*F12</f>
        <v>1.54</v>
      </c>
      <c r="I12" s="5">
        <f>G12*H12</f>
        <v>30.8</v>
      </c>
      <c r="J12" s="6"/>
      <c r="K12" s="6"/>
      <c r="L12" s="5"/>
      <c r="M12" s="5"/>
      <c r="N12" s="5"/>
      <c r="O12" s="5">
        <f>I12+N12</f>
        <v>30.8</v>
      </c>
      <c r="P12" s="5">
        <v>1</v>
      </c>
      <c r="Q12" s="5">
        <f>O12*P12</f>
        <v>30.8</v>
      </c>
      <c r="R12" s="5">
        <f>Q12*35</f>
        <v>1078</v>
      </c>
    </row>
    <row r="13" spans="1:18" ht="14.25">
      <c r="A13" s="15" t="s">
        <v>1</v>
      </c>
      <c r="B13" s="18" t="s">
        <v>255</v>
      </c>
      <c r="C13" s="17" t="s">
        <v>567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420</v>
      </c>
    </row>
    <row r="14" spans="1:18" ht="14.25">
      <c r="A14" s="15" t="s">
        <v>1</v>
      </c>
      <c r="B14" s="18" t="s">
        <v>528</v>
      </c>
      <c r="C14" s="17" t="s">
        <v>635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960</v>
      </c>
    </row>
    <row r="15" spans="1:18" ht="14.25">
      <c r="A15" s="6" t="s">
        <v>350</v>
      </c>
      <c r="B15" s="5" t="s">
        <v>346</v>
      </c>
      <c r="C15" s="6" t="s">
        <v>106</v>
      </c>
      <c r="D15" s="6" t="s">
        <v>351</v>
      </c>
      <c r="E15" s="6" t="s">
        <v>341</v>
      </c>
      <c r="F15" s="6">
        <v>36</v>
      </c>
      <c r="G15" s="6">
        <v>28</v>
      </c>
      <c r="H15" s="5">
        <v>1.2</v>
      </c>
      <c r="I15" s="5">
        <f>G15*H15</f>
        <v>33.6</v>
      </c>
      <c r="J15" s="6">
        <v>20</v>
      </c>
      <c r="K15" s="6">
        <v>1</v>
      </c>
      <c r="L15" s="5">
        <f>F15/K15</f>
        <v>36</v>
      </c>
      <c r="M15" s="5">
        <f>1+(L15/30-1)*0.4</f>
        <v>1.08</v>
      </c>
      <c r="N15" s="5">
        <f>J15*K15*M15</f>
        <v>21.6</v>
      </c>
      <c r="O15" s="5">
        <f aca="true" t="shared" si="0" ref="O15:O21">I15+N15</f>
        <v>55.2</v>
      </c>
      <c r="P15" s="5">
        <v>1</v>
      </c>
      <c r="Q15" s="5">
        <f aca="true" t="shared" si="1" ref="Q15:Q21">O15*P15</f>
        <v>55.2</v>
      </c>
      <c r="R15" s="5">
        <f>Q15*35</f>
        <v>1932</v>
      </c>
    </row>
    <row r="16" spans="1:18" ht="14.25">
      <c r="A16" s="6" t="s">
        <v>352</v>
      </c>
      <c r="B16" s="5" t="s">
        <v>346</v>
      </c>
      <c r="C16" s="6" t="s">
        <v>107</v>
      </c>
      <c r="D16" s="6" t="s">
        <v>353</v>
      </c>
      <c r="E16" s="6" t="s">
        <v>343</v>
      </c>
      <c r="F16" s="6">
        <v>75</v>
      </c>
      <c r="G16" s="6">
        <v>16</v>
      </c>
      <c r="H16" s="5">
        <f>0.85+0.005*F16</f>
        <v>1.225</v>
      </c>
      <c r="I16" s="5">
        <f>G16*H16</f>
        <v>19.6</v>
      </c>
      <c r="J16" s="6"/>
      <c r="K16" s="6"/>
      <c r="L16" s="5"/>
      <c r="M16" s="5"/>
      <c r="N16" s="5"/>
      <c r="O16" s="5">
        <f t="shared" si="0"/>
        <v>19.6</v>
      </c>
      <c r="P16" s="5">
        <v>1</v>
      </c>
      <c r="Q16" s="5">
        <f t="shared" si="1"/>
        <v>19.6</v>
      </c>
      <c r="R16" s="5">
        <f>Q16*35</f>
        <v>686</v>
      </c>
    </row>
    <row r="17" spans="1:18" ht="14.25">
      <c r="A17" s="6" t="s">
        <v>352</v>
      </c>
      <c r="B17" s="5" t="s">
        <v>346</v>
      </c>
      <c r="C17" s="6" t="s">
        <v>108</v>
      </c>
      <c r="D17" s="6" t="s">
        <v>354</v>
      </c>
      <c r="E17" s="6" t="s">
        <v>343</v>
      </c>
      <c r="F17" s="6">
        <v>51</v>
      </c>
      <c r="G17" s="8">
        <v>4</v>
      </c>
      <c r="H17" s="5">
        <v>1.2</v>
      </c>
      <c r="I17" s="5">
        <f>G17*H17</f>
        <v>4.8</v>
      </c>
      <c r="J17" s="8"/>
      <c r="K17" s="8"/>
      <c r="L17" s="5"/>
      <c r="M17" s="5"/>
      <c r="N17" s="5"/>
      <c r="O17" s="5">
        <f t="shared" si="0"/>
        <v>4.8</v>
      </c>
      <c r="P17" s="5">
        <v>1</v>
      </c>
      <c r="Q17" s="5">
        <f t="shared" si="1"/>
        <v>4.8</v>
      </c>
      <c r="R17" s="5">
        <f>Q17*35</f>
        <v>168</v>
      </c>
    </row>
    <row r="18" spans="1:18" ht="14.25">
      <c r="A18" s="6" t="s">
        <v>667</v>
      </c>
      <c r="B18" s="5" t="s">
        <v>668</v>
      </c>
      <c r="C18" s="6" t="s">
        <v>669</v>
      </c>
      <c r="D18" s="6" t="s">
        <v>670</v>
      </c>
      <c r="E18" s="6" t="s">
        <v>671</v>
      </c>
      <c r="F18" s="6"/>
      <c r="G18" s="6"/>
      <c r="H18" s="5"/>
      <c r="I18" s="5"/>
      <c r="J18" s="6"/>
      <c r="K18" s="6"/>
      <c r="L18" s="6"/>
      <c r="M18" s="5"/>
      <c r="N18" s="5"/>
      <c r="O18" s="5"/>
      <c r="P18" s="5">
        <v>1</v>
      </c>
      <c r="Q18" s="5">
        <v>84</v>
      </c>
      <c r="R18" s="5">
        <f>Q18*40</f>
        <v>3360</v>
      </c>
    </row>
    <row r="19" spans="1:18" ht="14.25">
      <c r="A19" s="6" t="s">
        <v>2</v>
      </c>
      <c r="B19" s="5" t="s">
        <v>356</v>
      </c>
      <c r="C19" s="6" t="s">
        <v>109</v>
      </c>
      <c r="D19" s="6" t="s">
        <v>357</v>
      </c>
      <c r="E19" s="6" t="s">
        <v>343</v>
      </c>
      <c r="F19" s="6">
        <v>38</v>
      </c>
      <c r="G19" s="6">
        <v>24</v>
      </c>
      <c r="H19" s="5">
        <v>1.2</v>
      </c>
      <c r="I19" s="5">
        <f>G19*H19</f>
        <v>28.799999999999997</v>
      </c>
      <c r="J19" s="6"/>
      <c r="K19" s="6"/>
      <c r="L19" s="5"/>
      <c r="M19" s="5"/>
      <c r="N19" s="5"/>
      <c r="O19" s="5">
        <f t="shared" si="0"/>
        <v>28.799999999999997</v>
      </c>
      <c r="P19" s="5">
        <v>1</v>
      </c>
      <c r="Q19" s="5">
        <f t="shared" si="1"/>
        <v>28.799999999999997</v>
      </c>
      <c r="R19" s="5">
        <f>Q19*40</f>
        <v>1152</v>
      </c>
    </row>
    <row r="20" spans="1:18" ht="14.25">
      <c r="A20" s="6" t="s">
        <v>2</v>
      </c>
      <c r="B20" s="5" t="s">
        <v>356</v>
      </c>
      <c r="C20" s="6" t="s">
        <v>110</v>
      </c>
      <c r="D20" s="6" t="s">
        <v>357</v>
      </c>
      <c r="E20" s="6" t="s">
        <v>343</v>
      </c>
      <c r="F20" s="6">
        <v>38</v>
      </c>
      <c r="G20" s="6">
        <v>26</v>
      </c>
      <c r="H20" s="5">
        <v>1.2</v>
      </c>
      <c r="I20" s="5">
        <f>G20*H20</f>
        <v>31.2</v>
      </c>
      <c r="J20" s="6">
        <v>4</v>
      </c>
      <c r="K20" s="6">
        <v>1</v>
      </c>
      <c r="L20" s="5">
        <f>F20/K20</f>
        <v>38</v>
      </c>
      <c r="M20" s="5">
        <f>1+(L20/30-1)*0.4</f>
        <v>1.1066666666666667</v>
      </c>
      <c r="N20" s="5">
        <f>J20*K20*M20</f>
        <v>4.426666666666667</v>
      </c>
      <c r="O20" s="5">
        <f t="shared" si="0"/>
        <v>35.626666666666665</v>
      </c>
      <c r="P20" s="5">
        <v>1</v>
      </c>
      <c r="Q20" s="5">
        <f t="shared" si="1"/>
        <v>35.626666666666665</v>
      </c>
      <c r="R20" s="5">
        <f>Q20*40</f>
        <v>1425.0666666666666</v>
      </c>
    </row>
    <row r="21" spans="1:18" ht="14.25">
      <c r="A21" s="6" t="s">
        <v>355</v>
      </c>
      <c r="B21" s="5" t="s">
        <v>356</v>
      </c>
      <c r="C21" s="6" t="s">
        <v>358</v>
      </c>
      <c r="D21" s="6" t="s">
        <v>359</v>
      </c>
      <c r="E21" s="6" t="s">
        <v>360</v>
      </c>
      <c r="F21" s="6">
        <v>27</v>
      </c>
      <c r="G21" s="6">
        <v>24</v>
      </c>
      <c r="H21" s="5">
        <v>1.2</v>
      </c>
      <c r="I21" s="5">
        <f>G21*H21</f>
        <v>28.799999999999997</v>
      </c>
      <c r="J21" s="6">
        <v>16</v>
      </c>
      <c r="K21" s="6">
        <v>1</v>
      </c>
      <c r="L21" s="5">
        <f>F21/K21</f>
        <v>27</v>
      </c>
      <c r="M21" s="5">
        <f>1+(L21/30-1)*0.6</f>
        <v>0.9400000000000001</v>
      </c>
      <c r="N21" s="5">
        <f>J21*K21*M21</f>
        <v>15.040000000000001</v>
      </c>
      <c r="O21" s="5">
        <f t="shared" si="0"/>
        <v>43.839999999999996</v>
      </c>
      <c r="P21" s="5">
        <v>1</v>
      </c>
      <c r="Q21" s="5">
        <f t="shared" si="1"/>
        <v>43.839999999999996</v>
      </c>
      <c r="R21" s="5">
        <f>Q21*40</f>
        <v>1753.6</v>
      </c>
    </row>
    <row r="22" spans="1:18" s="2" customFormat="1" ht="14.25">
      <c r="A22" s="6" t="s">
        <v>355</v>
      </c>
      <c r="B22" s="5" t="s">
        <v>356</v>
      </c>
      <c r="C22" s="6" t="s">
        <v>345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42.9</v>
      </c>
      <c r="R22" s="5">
        <f>Q22*40</f>
        <v>1716</v>
      </c>
    </row>
    <row r="23" spans="1:18" ht="14.25">
      <c r="A23" s="6" t="s">
        <v>2</v>
      </c>
      <c r="B23" s="5" t="s">
        <v>523</v>
      </c>
      <c r="C23" s="6" t="s">
        <v>109</v>
      </c>
      <c r="D23" s="6" t="s">
        <v>524</v>
      </c>
      <c r="E23" s="6" t="s">
        <v>525</v>
      </c>
      <c r="F23" s="6"/>
      <c r="G23" s="6"/>
      <c r="H23" s="5"/>
      <c r="I23" s="5"/>
      <c r="J23" s="6"/>
      <c r="K23" s="6"/>
      <c r="L23" s="5"/>
      <c r="M23" s="5"/>
      <c r="N23" s="5"/>
      <c r="O23" s="5"/>
      <c r="P23" s="5"/>
      <c r="Q23" s="5" t="s">
        <v>564</v>
      </c>
      <c r="R23" s="5">
        <v>230.4</v>
      </c>
    </row>
    <row r="24" spans="1:18" ht="14.25">
      <c r="A24" s="6" t="s">
        <v>2</v>
      </c>
      <c r="B24" s="5" t="s">
        <v>523</v>
      </c>
      <c r="C24" s="5" t="s">
        <v>339</v>
      </c>
      <c r="D24" s="6"/>
      <c r="E24" s="6"/>
      <c r="F24" s="6"/>
      <c r="G24" s="6"/>
      <c r="H24" s="5"/>
      <c r="I24" s="5"/>
      <c r="J24" s="6"/>
      <c r="K24" s="6"/>
      <c r="L24" s="5"/>
      <c r="M24" s="5"/>
      <c r="N24" s="5"/>
      <c r="O24" s="5"/>
      <c r="P24" s="5"/>
      <c r="Q24" s="5">
        <v>35</v>
      </c>
      <c r="R24" s="5">
        <f>Q24*20</f>
        <v>700</v>
      </c>
    </row>
    <row r="25" spans="1:18" ht="14.25">
      <c r="A25" s="6" t="s">
        <v>2</v>
      </c>
      <c r="B25" s="5" t="s">
        <v>523</v>
      </c>
      <c r="C25" s="6" t="s">
        <v>110</v>
      </c>
      <c r="D25" s="6" t="s">
        <v>524</v>
      </c>
      <c r="E25" s="6" t="s">
        <v>525</v>
      </c>
      <c r="F25" s="6"/>
      <c r="G25" s="6"/>
      <c r="H25" s="5"/>
      <c r="I25" s="5"/>
      <c r="J25" s="6"/>
      <c r="K25" s="6"/>
      <c r="L25" s="5"/>
      <c r="M25" s="5"/>
      <c r="N25" s="5"/>
      <c r="O25" s="5"/>
      <c r="P25" s="5"/>
      <c r="Q25" s="5" t="s">
        <v>564</v>
      </c>
      <c r="R25" s="5">
        <v>285.0133333</v>
      </c>
    </row>
    <row r="26" spans="1:18" ht="14.25">
      <c r="A26" s="15" t="s">
        <v>566</v>
      </c>
      <c r="B26" s="16" t="s">
        <v>254</v>
      </c>
      <c r="C26" s="17" t="s">
        <v>567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400</v>
      </c>
    </row>
    <row r="27" spans="1:18" s="2" customFormat="1" ht="14.25">
      <c r="A27" s="15" t="s">
        <v>565</v>
      </c>
      <c r="B27" s="18" t="s">
        <v>523</v>
      </c>
      <c r="C27" s="17" t="s">
        <v>635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240</v>
      </c>
    </row>
    <row r="28" spans="1:18" s="2" customFormat="1" ht="14.25">
      <c r="A28" s="6" t="s">
        <v>3</v>
      </c>
      <c r="B28" s="5" t="s">
        <v>361</v>
      </c>
      <c r="C28" s="6" t="s">
        <v>111</v>
      </c>
      <c r="D28" s="6" t="s">
        <v>362</v>
      </c>
      <c r="E28" s="6" t="s">
        <v>343</v>
      </c>
      <c r="F28" s="6">
        <v>100</v>
      </c>
      <c r="G28" s="6"/>
      <c r="H28" s="5"/>
      <c r="I28" s="5"/>
      <c r="J28" s="6">
        <v>1</v>
      </c>
      <c r="K28" s="6">
        <v>2</v>
      </c>
      <c r="L28" s="5">
        <f>F28/K28</f>
        <v>50</v>
      </c>
      <c r="M28" s="5">
        <f>1+(L28/30-1)*0.4</f>
        <v>1.2666666666666666</v>
      </c>
      <c r="N28" s="5">
        <f>J28*K28*M28</f>
        <v>2.533333333333333</v>
      </c>
      <c r="O28" s="5">
        <f aca="true" t="shared" si="2" ref="O28:O33">I28+N28</f>
        <v>2.533333333333333</v>
      </c>
      <c r="P28" s="5">
        <v>1</v>
      </c>
      <c r="Q28" s="5">
        <f aca="true" t="shared" si="3" ref="Q28:Q33">O28*P28</f>
        <v>2.533333333333333</v>
      </c>
      <c r="R28" s="5">
        <f aca="true" t="shared" si="4" ref="R28:R33">Q28*35</f>
        <v>88.66666666666666</v>
      </c>
    </row>
    <row r="29" spans="1:18" ht="14.25">
      <c r="A29" s="6" t="s">
        <v>3</v>
      </c>
      <c r="B29" s="5" t="s">
        <v>361</v>
      </c>
      <c r="C29" s="6" t="s">
        <v>363</v>
      </c>
      <c r="D29" s="6" t="s">
        <v>357</v>
      </c>
      <c r="E29" s="6" t="s">
        <v>343</v>
      </c>
      <c r="F29" s="6">
        <v>38</v>
      </c>
      <c r="G29" s="6"/>
      <c r="H29" s="5"/>
      <c r="I29" s="5"/>
      <c r="J29" s="6">
        <v>4</v>
      </c>
      <c r="K29" s="6">
        <v>1</v>
      </c>
      <c r="L29" s="5">
        <f>F29/K29</f>
        <v>38</v>
      </c>
      <c r="M29" s="5">
        <f>1+(L29/30-1)*0.4</f>
        <v>1.1066666666666667</v>
      </c>
      <c r="N29" s="5">
        <f>J29*K29*M29</f>
        <v>4.426666666666667</v>
      </c>
      <c r="O29" s="5">
        <f t="shared" si="2"/>
        <v>4.426666666666667</v>
      </c>
      <c r="P29" s="5">
        <v>1</v>
      </c>
      <c r="Q29" s="5">
        <f t="shared" si="3"/>
        <v>4.426666666666667</v>
      </c>
      <c r="R29" s="5">
        <f t="shared" si="4"/>
        <v>154.93333333333334</v>
      </c>
    </row>
    <row r="30" spans="1:18" s="2" customFormat="1" ht="14.25">
      <c r="A30" s="6" t="s">
        <v>3</v>
      </c>
      <c r="B30" s="5" t="s">
        <v>361</v>
      </c>
      <c r="C30" s="6" t="s">
        <v>112</v>
      </c>
      <c r="D30" s="6" t="s">
        <v>357</v>
      </c>
      <c r="E30" s="6" t="s">
        <v>343</v>
      </c>
      <c r="F30" s="6">
        <v>38</v>
      </c>
      <c r="G30" s="6"/>
      <c r="H30" s="5"/>
      <c r="I30" s="5"/>
      <c r="J30" s="6">
        <v>5</v>
      </c>
      <c r="K30" s="6">
        <v>1</v>
      </c>
      <c r="L30" s="5">
        <f>F30/K30</f>
        <v>38</v>
      </c>
      <c r="M30" s="5">
        <f>1+(L30/30-1)*0.4</f>
        <v>1.1066666666666667</v>
      </c>
      <c r="N30" s="5">
        <f>J30*K30*M30</f>
        <v>5.533333333333333</v>
      </c>
      <c r="O30" s="5">
        <f t="shared" si="2"/>
        <v>5.533333333333333</v>
      </c>
      <c r="P30" s="5">
        <v>1</v>
      </c>
      <c r="Q30" s="5">
        <f t="shared" si="3"/>
        <v>5.533333333333333</v>
      </c>
      <c r="R30" s="5">
        <f t="shared" si="4"/>
        <v>193.66666666666666</v>
      </c>
    </row>
    <row r="31" spans="1:18" ht="14.25">
      <c r="A31" s="6" t="s">
        <v>364</v>
      </c>
      <c r="B31" s="5" t="s">
        <v>361</v>
      </c>
      <c r="C31" s="6" t="s">
        <v>365</v>
      </c>
      <c r="D31" s="6" t="s">
        <v>359</v>
      </c>
      <c r="E31" s="6" t="s">
        <v>360</v>
      </c>
      <c r="F31" s="6">
        <v>27</v>
      </c>
      <c r="G31" s="6">
        <v>8</v>
      </c>
      <c r="H31" s="5">
        <v>1.2</v>
      </c>
      <c r="I31" s="5">
        <f>G31*H31</f>
        <v>9.6</v>
      </c>
      <c r="J31" s="6">
        <v>8</v>
      </c>
      <c r="K31" s="6">
        <v>1</v>
      </c>
      <c r="L31" s="5">
        <f>F31/K31</f>
        <v>27</v>
      </c>
      <c r="M31" s="5">
        <f>1+(L31/30-1)*0.6</f>
        <v>0.9400000000000001</v>
      </c>
      <c r="N31" s="5">
        <f>J31*K31*M31</f>
        <v>7.5200000000000005</v>
      </c>
      <c r="O31" s="5">
        <f t="shared" si="2"/>
        <v>17.12</v>
      </c>
      <c r="P31" s="5">
        <v>1</v>
      </c>
      <c r="Q31" s="5">
        <f t="shared" si="3"/>
        <v>17.12</v>
      </c>
      <c r="R31" s="5">
        <f t="shared" si="4"/>
        <v>599.2</v>
      </c>
    </row>
    <row r="32" spans="1:18" ht="14.25">
      <c r="A32" s="6" t="s">
        <v>3</v>
      </c>
      <c r="B32" s="5" t="s">
        <v>361</v>
      </c>
      <c r="C32" s="6" t="s">
        <v>113</v>
      </c>
      <c r="D32" s="6" t="s">
        <v>357</v>
      </c>
      <c r="E32" s="6" t="s">
        <v>343</v>
      </c>
      <c r="F32" s="6">
        <v>38</v>
      </c>
      <c r="G32" s="6"/>
      <c r="H32" s="5"/>
      <c r="I32" s="5"/>
      <c r="J32" s="6">
        <v>5</v>
      </c>
      <c r="K32" s="6">
        <v>1</v>
      </c>
      <c r="L32" s="5">
        <f>F32/K32</f>
        <v>38</v>
      </c>
      <c r="M32" s="5">
        <f>1+(L32/30-1)*0.4</f>
        <v>1.1066666666666667</v>
      </c>
      <c r="N32" s="5">
        <f>J32*K32*M32</f>
        <v>5.533333333333333</v>
      </c>
      <c r="O32" s="5">
        <f t="shared" si="2"/>
        <v>5.533333333333333</v>
      </c>
      <c r="P32" s="5">
        <v>1</v>
      </c>
      <c r="Q32" s="5">
        <f t="shared" si="3"/>
        <v>5.533333333333333</v>
      </c>
      <c r="R32" s="5">
        <f t="shared" si="4"/>
        <v>193.66666666666666</v>
      </c>
    </row>
    <row r="33" spans="1:18" ht="14.25">
      <c r="A33" s="6" t="s">
        <v>366</v>
      </c>
      <c r="B33" s="5" t="s">
        <v>346</v>
      </c>
      <c r="C33" s="6" t="s">
        <v>114</v>
      </c>
      <c r="D33" s="6" t="s">
        <v>344</v>
      </c>
      <c r="E33" s="6" t="s">
        <v>341</v>
      </c>
      <c r="F33" s="6">
        <v>47</v>
      </c>
      <c r="G33" s="6">
        <v>38</v>
      </c>
      <c r="H33" s="5">
        <v>1.2</v>
      </c>
      <c r="I33" s="5">
        <f>G33*H33</f>
        <v>45.6</v>
      </c>
      <c r="J33" s="6"/>
      <c r="K33" s="6"/>
      <c r="L33" s="5"/>
      <c r="M33" s="5"/>
      <c r="N33" s="5"/>
      <c r="O33" s="5">
        <f t="shared" si="2"/>
        <v>45.6</v>
      </c>
      <c r="P33" s="5">
        <v>1</v>
      </c>
      <c r="Q33" s="5">
        <f t="shared" si="3"/>
        <v>45.6</v>
      </c>
      <c r="R33" s="5">
        <f t="shared" si="4"/>
        <v>1596</v>
      </c>
    </row>
    <row r="34" spans="1:18" ht="14.25">
      <c r="A34" s="15" t="s">
        <v>584</v>
      </c>
      <c r="B34" s="16" t="s">
        <v>255</v>
      </c>
      <c r="C34" s="17" t="s">
        <v>567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210</v>
      </c>
    </row>
    <row r="35" spans="1:18" ht="14.25">
      <c r="A35" s="15" t="s">
        <v>592</v>
      </c>
      <c r="B35" s="16" t="s">
        <v>253</v>
      </c>
      <c r="C35" s="17" t="s">
        <v>567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400</v>
      </c>
    </row>
    <row r="36" spans="1:18" ht="14.25">
      <c r="A36" s="5" t="s">
        <v>274</v>
      </c>
      <c r="B36" s="5" t="s">
        <v>338</v>
      </c>
      <c r="C36" s="6" t="s">
        <v>345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28.6</v>
      </c>
      <c r="R36" s="5">
        <f>Q36*40</f>
        <v>1144</v>
      </c>
    </row>
    <row r="37" spans="1:18" ht="14.25">
      <c r="A37" s="6" t="s">
        <v>4</v>
      </c>
      <c r="B37" s="5" t="s">
        <v>356</v>
      </c>
      <c r="C37" s="6" t="s">
        <v>115</v>
      </c>
      <c r="D37" s="6" t="s">
        <v>367</v>
      </c>
      <c r="E37" s="6" t="s">
        <v>343</v>
      </c>
      <c r="F37" s="6">
        <v>83</v>
      </c>
      <c r="G37" s="6"/>
      <c r="H37" s="5"/>
      <c r="I37" s="5"/>
      <c r="J37" s="6">
        <v>16</v>
      </c>
      <c r="K37" s="6">
        <v>2</v>
      </c>
      <c r="L37" s="5">
        <f>F37/K37</f>
        <v>41.5</v>
      </c>
      <c r="M37" s="5">
        <f>1+(L37/30-1)*0.4</f>
        <v>1.1533333333333333</v>
      </c>
      <c r="N37" s="5">
        <f>J37*K37*M37</f>
        <v>36.906666666666666</v>
      </c>
      <c r="O37" s="5">
        <f>I37+N37</f>
        <v>36.906666666666666</v>
      </c>
      <c r="P37" s="5">
        <v>1</v>
      </c>
      <c r="Q37" s="5">
        <f>O37*P37</f>
        <v>36.906666666666666</v>
      </c>
      <c r="R37" s="5">
        <f>Q37*40</f>
        <v>1476.2666666666667</v>
      </c>
    </row>
    <row r="38" spans="1:18" ht="14.25">
      <c r="A38" s="6" t="s">
        <v>368</v>
      </c>
      <c r="B38" s="5" t="s">
        <v>356</v>
      </c>
      <c r="C38" s="6" t="s">
        <v>116</v>
      </c>
      <c r="D38" s="6" t="s">
        <v>369</v>
      </c>
      <c r="E38" s="6" t="s">
        <v>341</v>
      </c>
      <c r="F38" s="6">
        <v>53</v>
      </c>
      <c r="G38" s="6">
        <v>8</v>
      </c>
      <c r="H38" s="5">
        <v>1.2</v>
      </c>
      <c r="I38" s="5">
        <f>G38*H38</f>
        <v>9.6</v>
      </c>
      <c r="J38" s="6">
        <v>4</v>
      </c>
      <c r="K38" s="6">
        <v>1</v>
      </c>
      <c r="L38" s="5">
        <f>F38/K38</f>
        <v>53</v>
      </c>
      <c r="M38" s="5">
        <f>1+(L38/30-1)*0.4</f>
        <v>1.3066666666666666</v>
      </c>
      <c r="N38" s="5">
        <f>J38*K38*M38</f>
        <v>5.226666666666667</v>
      </c>
      <c r="O38" s="5">
        <f>I38+N38</f>
        <v>14.826666666666666</v>
      </c>
      <c r="P38" s="5">
        <v>1</v>
      </c>
      <c r="Q38" s="5">
        <f>O38*P38</f>
        <v>14.826666666666666</v>
      </c>
      <c r="R38" s="5">
        <f>Q38*40</f>
        <v>593.0666666666666</v>
      </c>
    </row>
    <row r="39" spans="1:18" ht="14.25">
      <c r="A39" s="6" t="s">
        <v>368</v>
      </c>
      <c r="B39" s="5" t="s">
        <v>356</v>
      </c>
      <c r="C39" s="6" t="s">
        <v>116</v>
      </c>
      <c r="D39" s="6" t="s">
        <v>370</v>
      </c>
      <c r="E39" s="6" t="s">
        <v>341</v>
      </c>
      <c r="F39" s="6">
        <v>102</v>
      </c>
      <c r="G39" s="6">
        <v>12</v>
      </c>
      <c r="H39" s="5">
        <f>0.85+0.005*F39</f>
        <v>1.3599999999999999</v>
      </c>
      <c r="I39" s="5">
        <f>G39*H39</f>
        <v>16.32</v>
      </c>
      <c r="J39" s="6">
        <v>8</v>
      </c>
      <c r="K39" s="6">
        <v>3</v>
      </c>
      <c r="L39" s="5">
        <f>F39/K39</f>
        <v>34</v>
      </c>
      <c r="M39" s="5">
        <f>1+(L39/30-1)*0.4</f>
        <v>1.0533333333333332</v>
      </c>
      <c r="N39" s="5">
        <f>J39*K39*M39</f>
        <v>25.279999999999998</v>
      </c>
      <c r="O39" s="5">
        <f>I39+N39</f>
        <v>41.599999999999994</v>
      </c>
      <c r="P39" s="5">
        <v>1</v>
      </c>
      <c r="Q39" s="5">
        <f>O39*P39</f>
        <v>41.599999999999994</v>
      </c>
      <c r="R39" s="5">
        <f>Q39*40</f>
        <v>1663.9999999999998</v>
      </c>
    </row>
    <row r="40" spans="1:18" ht="14.25">
      <c r="A40" s="6" t="s">
        <v>4</v>
      </c>
      <c r="B40" s="5" t="s">
        <v>356</v>
      </c>
      <c r="C40" s="6" t="s">
        <v>117</v>
      </c>
      <c r="D40" s="6" t="s">
        <v>340</v>
      </c>
      <c r="E40" s="6" t="s">
        <v>343</v>
      </c>
      <c r="F40" s="6">
        <v>122</v>
      </c>
      <c r="G40" s="6">
        <v>12</v>
      </c>
      <c r="H40" s="5">
        <f>0.85+0.005*F40</f>
        <v>1.46</v>
      </c>
      <c r="I40" s="5">
        <f>G40*H40</f>
        <v>17.52</v>
      </c>
      <c r="J40" s="6">
        <v>8</v>
      </c>
      <c r="K40" s="6">
        <v>3</v>
      </c>
      <c r="L40" s="5">
        <f>F40/K40</f>
        <v>40.666666666666664</v>
      </c>
      <c r="M40" s="5">
        <f>1+(L40/30-1)*0.4</f>
        <v>1.1422222222222222</v>
      </c>
      <c r="N40" s="5">
        <f>J40*K40*M40</f>
        <v>27.413333333333334</v>
      </c>
      <c r="O40" s="5">
        <f>I40+N40</f>
        <v>44.93333333333334</v>
      </c>
      <c r="P40" s="5">
        <v>1</v>
      </c>
      <c r="Q40" s="5">
        <f>O40*P40</f>
        <v>44.93333333333334</v>
      </c>
      <c r="R40" s="5">
        <f>Q40*40</f>
        <v>1797.3333333333335</v>
      </c>
    </row>
    <row r="41" spans="1:18" ht="14.25">
      <c r="A41" s="6" t="s">
        <v>4</v>
      </c>
      <c r="B41" s="5" t="s">
        <v>523</v>
      </c>
      <c r="C41" s="6" t="s">
        <v>115</v>
      </c>
      <c r="D41" s="6" t="s">
        <v>526</v>
      </c>
      <c r="E41" s="6" t="s">
        <v>525</v>
      </c>
      <c r="F41" s="6"/>
      <c r="G41" s="6"/>
      <c r="H41" s="5"/>
      <c r="I41" s="5"/>
      <c r="J41" s="6"/>
      <c r="K41" s="6"/>
      <c r="L41" s="5"/>
      <c r="M41" s="5"/>
      <c r="N41" s="5"/>
      <c r="O41" s="5"/>
      <c r="P41" s="5"/>
      <c r="Q41" s="5" t="s">
        <v>564</v>
      </c>
      <c r="R41" s="5">
        <v>295.2533333</v>
      </c>
    </row>
    <row r="42" spans="1:18" ht="14.25">
      <c r="A42" s="6" t="s">
        <v>4</v>
      </c>
      <c r="B42" s="5" t="s">
        <v>523</v>
      </c>
      <c r="C42" s="6" t="s">
        <v>117</v>
      </c>
      <c r="D42" s="6" t="s">
        <v>527</v>
      </c>
      <c r="E42" s="6" t="s">
        <v>525</v>
      </c>
      <c r="F42" s="6"/>
      <c r="G42" s="6"/>
      <c r="H42" s="5"/>
      <c r="I42" s="5"/>
      <c r="J42" s="6"/>
      <c r="K42" s="6"/>
      <c r="L42" s="5"/>
      <c r="M42" s="5"/>
      <c r="N42" s="5"/>
      <c r="O42" s="5"/>
      <c r="P42" s="5"/>
      <c r="Q42" s="5" t="s">
        <v>564</v>
      </c>
      <c r="R42" s="5">
        <v>359.4666667</v>
      </c>
    </row>
    <row r="43" spans="1:18" ht="14.25">
      <c r="A43" s="15" t="s">
        <v>4</v>
      </c>
      <c r="B43" s="16" t="s">
        <v>254</v>
      </c>
      <c r="C43" s="17" t="s">
        <v>567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640</v>
      </c>
    </row>
    <row r="44" spans="1:18" ht="14.25">
      <c r="A44" s="6" t="s">
        <v>371</v>
      </c>
      <c r="B44" s="6" t="s">
        <v>372</v>
      </c>
      <c r="C44" s="6" t="s">
        <v>373</v>
      </c>
      <c r="D44" s="6" t="s">
        <v>374</v>
      </c>
      <c r="E44" s="6" t="s">
        <v>360</v>
      </c>
      <c r="F44" s="6">
        <v>136</v>
      </c>
      <c r="G44" s="6"/>
      <c r="H44" s="6"/>
      <c r="I44" s="6"/>
      <c r="J44" s="6">
        <v>8</v>
      </c>
      <c r="K44" s="6">
        <v>1</v>
      </c>
      <c r="L44" s="6">
        <f>F44/K44</f>
        <v>136</v>
      </c>
      <c r="M44" s="6">
        <f>1+(L44/30-1)*0.4</f>
        <v>2.413333333333333</v>
      </c>
      <c r="N44" s="6">
        <f>J44*K44*M44</f>
        <v>19.306666666666665</v>
      </c>
      <c r="O44" s="6">
        <f>I44+N44</f>
        <v>19.306666666666665</v>
      </c>
      <c r="P44" s="6">
        <v>1</v>
      </c>
      <c r="Q44" s="6">
        <f>O44*P44</f>
        <v>19.306666666666665</v>
      </c>
      <c r="R44" s="5">
        <f>Q44*40</f>
        <v>772.2666666666667</v>
      </c>
    </row>
    <row r="45" spans="1:18" ht="14.25">
      <c r="A45" s="6" t="s">
        <v>375</v>
      </c>
      <c r="B45" s="5" t="s">
        <v>356</v>
      </c>
      <c r="C45" s="6" t="s">
        <v>119</v>
      </c>
      <c r="D45" s="6" t="s">
        <v>357</v>
      </c>
      <c r="E45" s="6" t="s">
        <v>341</v>
      </c>
      <c r="F45" s="6">
        <v>38</v>
      </c>
      <c r="G45" s="6">
        <v>30</v>
      </c>
      <c r="H45" s="5">
        <v>1.2</v>
      </c>
      <c r="I45" s="5">
        <f>G45*H45</f>
        <v>36</v>
      </c>
      <c r="J45" s="6">
        <v>10</v>
      </c>
      <c r="K45" s="6">
        <f>F45/L45</f>
        <v>1.2666666666666666</v>
      </c>
      <c r="L45" s="5">
        <v>30</v>
      </c>
      <c r="M45" s="5">
        <f>1+(L45/30-1)*0.6</f>
        <v>1</v>
      </c>
      <c r="N45" s="5">
        <f>J45*K45*M45</f>
        <v>12.666666666666666</v>
      </c>
      <c r="O45" s="5">
        <f>I45+N45</f>
        <v>48.666666666666664</v>
      </c>
      <c r="P45" s="5">
        <v>1</v>
      </c>
      <c r="Q45" s="5">
        <f>O45*P45</f>
        <v>48.666666666666664</v>
      </c>
      <c r="R45" s="5">
        <f>Q45*40</f>
        <v>1946.6666666666665</v>
      </c>
    </row>
    <row r="46" spans="1:18" ht="14.25">
      <c r="A46" s="15" t="s">
        <v>568</v>
      </c>
      <c r="B46" s="16" t="s">
        <v>254</v>
      </c>
      <c r="C46" s="17" t="s">
        <v>567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400</v>
      </c>
    </row>
    <row r="47" spans="1:18" ht="14.25">
      <c r="A47" s="6" t="s">
        <v>376</v>
      </c>
      <c r="B47" s="5" t="s">
        <v>346</v>
      </c>
      <c r="C47" s="6" t="s">
        <v>365</v>
      </c>
      <c r="D47" s="6" t="s">
        <v>359</v>
      </c>
      <c r="E47" s="6" t="s">
        <v>360</v>
      </c>
      <c r="F47" s="6">
        <v>27</v>
      </c>
      <c r="G47" s="6">
        <v>4</v>
      </c>
      <c r="H47" s="5">
        <v>1.2</v>
      </c>
      <c r="I47" s="5">
        <f>G47*H47</f>
        <v>4.8</v>
      </c>
      <c r="J47" s="6"/>
      <c r="K47" s="6"/>
      <c r="L47" s="5"/>
      <c r="M47" s="5"/>
      <c r="N47" s="5"/>
      <c r="O47" s="5">
        <f>I47+N47</f>
        <v>4.8</v>
      </c>
      <c r="P47" s="5">
        <v>1</v>
      </c>
      <c r="Q47" s="5">
        <f>O47*P47</f>
        <v>4.8</v>
      </c>
      <c r="R47" s="5">
        <f>Q47*35</f>
        <v>168</v>
      </c>
    </row>
    <row r="48" spans="1:18" ht="14.25">
      <c r="A48" s="6" t="s">
        <v>377</v>
      </c>
      <c r="B48" s="5" t="s">
        <v>338</v>
      </c>
      <c r="C48" s="6" t="s">
        <v>120</v>
      </c>
      <c r="D48" s="6" t="s">
        <v>340</v>
      </c>
      <c r="E48" s="6" t="s">
        <v>341</v>
      </c>
      <c r="F48" s="6">
        <v>125</v>
      </c>
      <c r="G48" s="6">
        <v>6</v>
      </c>
      <c r="H48" s="5">
        <f>0.85+0.005*F48</f>
        <v>1.475</v>
      </c>
      <c r="I48" s="5">
        <f>G48*H48</f>
        <v>8.850000000000001</v>
      </c>
      <c r="J48" s="6"/>
      <c r="K48" s="6"/>
      <c r="L48" s="5"/>
      <c r="M48" s="5"/>
      <c r="N48" s="5"/>
      <c r="O48" s="5">
        <f>I48+N48</f>
        <v>8.850000000000001</v>
      </c>
      <c r="P48" s="5">
        <v>1</v>
      </c>
      <c r="Q48" s="5">
        <f>O48*P48</f>
        <v>8.850000000000001</v>
      </c>
      <c r="R48" s="5">
        <f>Q48*40</f>
        <v>354.00000000000006</v>
      </c>
    </row>
    <row r="49" spans="1:18" ht="14.25">
      <c r="A49" s="6" t="s">
        <v>377</v>
      </c>
      <c r="B49" s="5" t="s">
        <v>338</v>
      </c>
      <c r="C49" s="6" t="s">
        <v>345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171.6</v>
      </c>
      <c r="R49" s="5">
        <f>Q49*40</f>
        <v>6864</v>
      </c>
    </row>
    <row r="50" spans="1:18" ht="14.25">
      <c r="A50" s="15" t="s">
        <v>594</v>
      </c>
      <c r="B50" s="16" t="s">
        <v>253</v>
      </c>
      <c r="C50" s="17" t="s">
        <v>567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>
        <v>2640</v>
      </c>
    </row>
    <row r="51" spans="1:18" ht="14.25">
      <c r="A51" s="15" t="s">
        <v>593</v>
      </c>
      <c r="B51" s="18" t="s">
        <v>530</v>
      </c>
      <c r="C51" s="17" t="s">
        <v>635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>
        <v>2400</v>
      </c>
    </row>
    <row r="52" spans="1:18" ht="14.25">
      <c r="A52" s="15" t="s">
        <v>593</v>
      </c>
      <c r="B52" s="18" t="s">
        <v>530</v>
      </c>
      <c r="C52" s="6" t="s">
        <v>666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200</v>
      </c>
    </row>
    <row r="53" spans="1:18" ht="14.25">
      <c r="A53" s="6" t="s">
        <v>5</v>
      </c>
      <c r="B53" s="5" t="s">
        <v>346</v>
      </c>
      <c r="C53" s="6" t="s">
        <v>121</v>
      </c>
      <c r="D53" s="6" t="s">
        <v>359</v>
      </c>
      <c r="E53" s="6" t="s">
        <v>341</v>
      </c>
      <c r="F53" s="6">
        <v>27</v>
      </c>
      <c r="G53" s="6">
        <v>30</v>
      </c>
      <c r="H53" s="5">
        <v>1.2</v>
      </c>
      <c r="I53" s="5">
        <f>G53*H53</f>
        <v>36</v>
      </c>
      <c r="J53" s="6"/>
      <c r="K53" s="6"/>
      <c r="L53" s="5"/>
      <c r="M53" s="5"/>
      <c r="N53" s="5"/>
      <c r="O53" s="5">
        <f>I53+N53</f>
        <v>36</v>
      </c>
      <c r="P53" s="5">
        <v>1</v>
      </c>
      <c r="Q53" s="5">
        <f>O53*P53</f>
        <v>36</v>
      </c>
      <c r="R53" s="5">
        <f>Q53*35</f>
        <v>1260</v>
      </c>
    </row>
    <row r="54" spans="1:18" ht="14.25">
      <c r="A54" s="6" t="s">
        <v>5</v>
      </c>
      <c r="B54" s="5" t="s">
        <v>346</v>
      </c>
      <c r="C54" s="6" t="s">
        <v>122</v>
      </c>
      <c r="D54" s="6" t="s">
        <v>349</v>
      </c>
      <c r="E54" s="6" t="s">
        <v>341</v>
      </c>
      <c r="F54" s="6">
        <v>138</v>
      </c>
      <c r="G54" s="6">
        <v>30</v>
      </c>
      <c r="H54" s="5">
        <f>0.85+0.005*F54</f>
        <v>1.54</v>
      </c>
      <c r="I54" s="5">
        <f>G54*H54</f>
        <v>46.2</v>
      </c>
      <c r="J54" s="6">
        <v>10</v>
      </c>
      <c r="K54" s="6">
        <v>3</v>
      </c>
      <c r="L54" s="5">
        <f>F54/K54</f>
        <v>46</v>
      </c>
      <c r="M54" s="5">
        <f>1+(L54/30-1)*0.4</f>
        <v>1.2133333333333334</v>
      </c>
      <c r="N54" s="5">
        <f>J54*K54*M54</f>
        <v>36.4</v>
      </c>
      <c r="O54" s="5">
        <f>I54+N54</f>
        <v>82.6</v>
      </c>
      <c r="P54" s="5">
        <v>1</v>
      </c>
      <c r="Q54" s="5">
        <f>O54*P54</f>
        <v>82.6</v>
      </c>
      <c r="R54" s="5">
        <f>Q54*35</f>
        <v>2891</v>
      </c>
    </row>
    <row r="55" spans="1:18" ht="14.25">
      <c r="A55" s="6" t="s">
        <v>378</v>
      </c>
      <c r="B55" s="5" t="s">
        <v>346</v>
      </c>
      <c r="C55" s="6" t="s">
        <v>379</v>
      </c>
      <c r="D55" s="6" t="s">
        <v>362</v>
      </c>
      <c r="E55" s="6" t="s">
        <v>360</v>
      </c>
      <c r="F55" s="6">
        <v>26</v>
      </c>
      <c r="G55" s="6"/>
      <c r="H55" s="5"/>
      <c r="I55" s="5"/>
      <c r="J55" s="6">
        <v>20</v>
      </c>
      <c r="K55" s="6">
        <v>1</v>
      </c>
      <c r="L55" s="5">
        <f>F55/K55</f>
        <v>26</v>
      </c>
      <c r="M55" s="5">
        <f>1+(L55/30-1)*0.6</f>
        <v>0.92</v>
      </c>
      <c r="N55" s="5">
        <f>J55*K55*M55</f>
        <v>18.400000000000002</v>
      </c>
      <c r="O55" s="5">
        <f>I55+N55</f>
        <v>18.400000000000002</v>
      </c>
      <c r="P55" s="5">
        <v>1</v>
      </c>
      <c r="Q55" s="5">
        <f>O55*P55</f>
        <v>18.400000000000002</v>
      </c>
      <c r="R55" s="5">
        <f>Q55*35</f>
        <v>644.0000000000001</v>
      </c>
    </row>
    <row r="56" spans="1:18" ht="14.25">
      <c r="A56" s="6" t="s">
        <v>378</v>
      </c>
      <c r="B56" s="5" t="s">
        <v>346</v>
      </c>
      <c r="C56" s="6" t="s">
        <v>380</v>
      </c>
      <c r="D56" s="6" t="s">
        <v>381</v>
      </c>
      <c r="E56" s="6" t="s">
        <v>341</v>
      </c>
      <c r="F56" s="6">
        <v>73</v>
      </c>
      <c r="G56" s="6"/>
      <c r="H56" s="5"/>
      <c r="I56" s="5"/>
      <c r="J56" s="6">
        <v>16</v>
      </c>
      <c r="K56" s="6">
        <v>2</v>
      </c>
      <c r="L56" s="5">
        <f>F56/K56</f>
        <v>36.5</v>
      </c>
      <c r="M56" s="5">
        <f>1+(L56/30-1)*0.4</f>
        <v>1.0866666666666667</v>
      </c>
      <c r="N56" s="5">
        <f>J56*K56*M56</f>
        <v>34.77333333333333</v>
      </c>
      <c r="O56" s="5">
        <f>I56+N56</f>
        <v>34.77333333333333</v>
      </c>
      <c r="P56" s="5">
        <v>1</v>
      </c>
      <c r="Q56" s="5">
        <f>O56*P56</f>
        <v>34.77333333333333</v>
      </c>
      <c r="R56" s="5">
        <f>Q56*35</f>
        <v>1217.0666666666666</v>
      </c>
    </row>
    <row r="57" spans="1:18" ht="14.25">
      <c r="A57" s="6" t="s">
        <v>5</v>
      </c>
      <c r="B57" s="5" t="s">
        <v>528</v>
      </c>
      <c r="C57" s="6" t="s">
        <v>122</v>
      </c>
      <c r="D57" s="6" t="s">
        <v>539</v>
      </c>
      <c r="E57" s="6" t="s">
        <v>541</v>
      </c>
      <c r="F57" s="6"/>
      <c r="G57" s="6"/>
      <c r="H57" s="5"/>
      <c r="I57" s="5"/>
      <c r="J57" s="6"/>
      <c r="K57" s="6"/>
      <c r="L57" s="5"/>
      <c r="M57" s="5"/>
      <c r="N57" s="5"/>
      <c r="O57" s="5"/>
      <c r="P57" s="5"/>
      <c r="Q57" s="5" t="s">
        <v>564</v>
      </c>
      <c r="R57" s="5">
        <v>578.2</v>
      </c>
    </row>
    <row r="58" spans="1:18" s="2" customFormat="1" ht="14.25">
      <c r="A58" s="15" t="s">
        <v>586</v>
      </c>
      <c r="B58" s="16" t="s">
        <v>255</v>
      </c>
      <c r="C58" s="17" t="s">
        <v>567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140</v>
      </c>
    </row>
    <row r="59" spans="1:18" ht="14.25">
      <c r="A59" s="15" t="s">
        <v>585</v>
      </c>
      <c r="B59" s="18" t="s">
        <v>528</v>
      </c>
      <c r="C59" s="17" t="s">
        <v>635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240</v>
      </c>
    </row>
    <row r="60" spans="1:18" ht="14.25">
      <c r="A60" s="6" t="s">
        <v>6</v>
      </c>
      <c r="B60" s="5" t="s">
        <v>361</v>
      </c>
      <c r="C60" s="6" t="s">
        <v>123</v>
      </c>
      <c r="D60" s="6" t="s">
        <v>353</v>
      </c>
      <c r="E60" s="6" t="s">
        <v>343</v>
      </c>
      <c r="F60" s="6">
        <v>75</v>
      </c>
      <c r="G60" s="6"/>
      <c r="H60" s="5"/>
      <c r="I60" s="5"/>
      <c r="J60" s="6">
        <v>20</v>
      </c>
      <c r="K60" s="6">
        <v>2</v>
      </c>
      <c r="L60" s="5">
        <f>F60/K60</f>
        <v>37.5</v>
      </c>
      <c r="M60" s="5">
        <f>1+(L60/30-1)*0.4</f>
        <v>1.1</v>
      </c>
      <c r="N60" s="5">
        <f>J60*K60*M60</f>
        <v>44</v>
      </c>
      <c r="O60" s="5">
        <f>I60+N60</f>
        <v>44</v>
      </c>
      <c r="P60" s="5">
        <v>1</v>
      </c>
      <c r="Q60" s="5">
        <f>O60*P60</f>
        <v>44</v>
      </c>
      <c r="R60" s="5">
        <f>Q60*35</f>
        <v>1540</v>
      </c>
    </row>
    <row r="61" spans="1:18" ht="14.25">
      <c r="A61" s="6" t="s">
        <v>6</v>
      </c>
      <c r="B61" s="5" t="s">
        <v>361</v>
      </c>
      <c r="C61" s="6" t="s">
        <v>104</v>
      </c>
      <c r="D61" s="6" t="s">
        <v>347</v>
      </c>
      <c r="E61" s="6" t="s">
        <v>343</v>
      </c>
      <c r="F61" s="6">
        <v>97</v>
      </c>
      <c r="G61" s="6"/>
      <c r="H61" s="5"/>
      <c r="I61" s="5"/>
      <c r="J61" s="6">
        <v>20</v>
      </c>
      <c r="K61" s="6">
        <v>3</v>
      </c>
      <c r="L61" s="5">
        <f>F61/K61</f>
        <v>32.333333333333336</v>
      </c>
      <c r="M61" s="5">
        <f>1+(L61/30-1)*0.4</f>
        <v>1.031111111111111</v>
      </c>
      <c r="N61" s="5">
        <f>J61*K61*M61</f>
        <v>61.86666666666667</v>
      </c>
      <c r="O61" s="5">
        <f>I61+N61</f>
        <v>61.86666666666667</v>
      </c>
      <c r="P61" s="5">
        <v>1</v>
      </c>
      <c r="Q61" s="5">
        <f>O61*P61</f>
        <v>61.86666666666667</v>
      </c>
      <c r="R61" s="5">
        <f>Q61*35</f>
        <v>2165.3333333333335</v>
      </c>
    </row>
    <row r="62" spans="1:18" ht="14.25">
      <c r="A62" s="6" t="s">
        <v>6</v>
      </c>
      <c r="B62" s="5" t="s">
        <v>361</v>
      </c>
      <c r="C62" s="6" t="s">
        <v>124</v>
      </c>
      <c r="D62" s="6" t="s">
        <v>367</v>
      </c>
      <c r="E62" s="6" t="s">
        <v>341</v>
      </c>
      <c r="F62" s="6">
        <v>83</v>
      </c>
      <c r="G62" s="6"/>
      <c r="H62" s="5"/>
      <c r="I62" s="5"/>
      <c r="J62" s="6">
        <v>2</v>
      </c>
      <c r="K62" s="6">
        <v>2</v>
      </c>
      <c r="L62" s="5">
        <f>F62/K62</f>
        <v>41.5</v>
      </c>
      <c r="M62" s="5">
        <f>1+(L62/30-1)*0.4</f>
        <v>1.1533333333333333</v>
      </c>
      <c r="N62" s="5">
        <f>J62*K62*M62</f>
        <v>4.613333333333333</v>
      </c>
      <c r="O62" s="5">
        <f>I62+N62</f>
        <v>4.613333333333333</v>
      </c>
      <c r="P62" s="5">
        <v>1</v>
      </c>
      <c r="Q62" s="5">
        <f>O62*P62</f>
        <v>4.613333333333333</v>
      </c>
      <c r="R62" s="5">
        <f>Q62*35</f>
        <v>161.46666666666667</v>
      </c>
    </row>
    <row r="63" spans="1:18" ht="14.25">
      <c r="A63" s="6" t="s">
        <v>6</v>
      </c>
      <c r="B63" s="5" t="s">
        <v>361</v>
      </c>
      <c r="C63" s="6" t="s">
        <v>125</v>
      </c>
      <c r="D63" s="6" t="s">
        <v>353</v>
      </c>
      <c r="E63" s="6" t="s">
        <v>343</v>
      </c>
      <c r="F63" s="6">
        <v>74</v>
      </c>
      <c r="G63" s="6"/>
      <c r="H63" s="5"/>
      <c r="I63" s="5"/>
      <c r="J63" s="6">
        <v>2</v>
      </c>
      <c r="K63" s="6">
        <v>2</v>
      </c>
      <c r="L63" s="5">
        <f>F63/K63</f>
        <v>37</v>
      </c>
      <c r="M63" s="5">
        <f>1+(L63/30-1)*0.4</f>
        <v>1.0933333333333333</v>
      </c>
      <c r="N63" s="5">
        <f>J63*K63*M63</f>
        <v>4.373333333333333</v>
      </c>
      <c r="O63" s="5">
        <f>I63+N63</f>
        <v>4.373333333333333</v>
      </c>
      <c r="P63" s="5">
        <v>1</v>
      </c>
      <c r="Q63" s="5">
        <f>O63*P63</f>
        <v>4.373333333333333</v>
      </c>
      <c r="R63" s="5">
        <f>Q63*35</f>
        <v>153.06666666666666</v>
      </c>
    </row>
    <row r="64" spans="1:18" ht="14.25">
      <c r="A64" s="6" t="s">
        <v>6</v>
      </c>
      <c r="B64" s="6" t="s">
        <v>361</v>
      </c>
      <c r="C64" s="6" t="s">
        <v>105</v>
      </c>
      <c r="D64" s="6" t="s">
        <v>349</v>
      </c>
      <c r="E64" s="6" t="s">
        <v>343</v>
      </c>
      <c r="F64" s="6">
        <v>138</v>
      </c>
      <c r="G64" s="6"/>
      <c r="H64" s="6"/>
      <c r="I64" s="6"/>
      <c r="J64" s="6">
        <v>20</v>
      </c>
      <c r="K64" s="6">
        <v>3</v>
      </c>
      <c r="L64" s="6">
        <f>F64/K64</f>
        <v>46</v>
      </c>
      <c r="M64" s="6">
        <f>1+(L64/30-1)*0.4</f>
        <v>1.2133333333333334</v>
      </c>
      <c r="N64" s="6">
        <f>J64*K64*M64</f>
        <v>72.8</v>
      </c>
      <c r="O64" s="6">
        <f>I64+N64</f>
        <v>72.8</v>
      </c>
      <c r="P64" s="6">
        <v>1</v>
      </c>
      <c r="Q64" s="6">
        <f>O64*P64</f>
        <v>72.8</v>
      </c>
      <c r="R64" s="5">
        <f>Q64*35</f>
        <v>2548</v>
      </c>
    </row>
    <row r="65" spans="1:18" ht="14.25">
      <c r="A65" s="15" t="s">
        <v>6</v>
      </c>
      <c r="B65" s="18" t="s">
        <v>257</v>
      </c>
      <c r="C65" s="17" t="s">
        <v>567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>
        <v>280</v>
      </c>
    </row>
    <row r="66" spans="1:18" ht="14.25">
      <c r="A66" s="15" t="s">
        <v>6</v>
      </c>
      <c r="B66" s="18" t="s">
        <v>555</v>
      </c>
      <c r="C66" s="17" t="s">
        <v>635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v>720</v>
      </c>
    </row>
    <row r="67" spans="1:18" ht="14.25">
      <c r="A67" s="6" t="s">
        <v>382</v>
      </c>
      <c r="B67" s="5" t="s">
        <v>346</v>
      </c>
      <c r="C67" s="6" t="s">
        <v>383</v>
      </c>
      <c r="D67" s="6" t="s">
        <v>357</v>
      </c>
      <c r="E67" s="6" t="s">
        <v>360</v>
      </c>
      <c r="F67" s="6">
        <v>38</v>
      </c>
      <c r="G67" s="6">
        <v>22</v>
      </c>
      <c r="H67" s="5">
        <v>1.2</v>
      </c>
      <c r="I67" s="5">
        <f>G67*H67</f>
        <v>26.4</v>
      </c>
      <c r="J67" s="6">
        <v>8</v>
      </c>
      <c r="K67" s="6">
        <v>1</v>
      </c>
      <c r="L67" s="5">
        <f>F67/K67</f>
        <v>38</v>
      </c>
      <c r="M67" s="5">
        <f>1+(L67/30-1)*0.4</f>
        <v>1.1066666666666667</v>
      </c>
      <c r="N67" s="5">
        <f>J67*K67*M67</f>
        <v>8.853333333333333</v>
      </c>
      <c r="O67" s="5">
        <f>I67+N67</f>
        <v>35.25333333333333</v>
      </c>
      <c r="P67" s="5">
        <v>1</v>
      </c>
      <c r="Q67" s="5">
        <f>O67*P67</f>
        <v>35.25333333333333</v>
      </c>
      <c r="R67" s="5">
        <f>Q67*35</f>
        <v>1233.8666666666666</v>
      </c>
    </row>
    <row r="68" spans="1:18" ht="14.25">
      <c r="A68" s="6" t="s">
        <v>382</v>
      </c>
      <c r="B68" s="5" t="s">
        <v>346</v>
      </c>
      <c r="C68" s="6" t="s">
        <v>384</v>
      </c>
      <c r="D68" s="6" t="s">
        <v>340</v>
      </c>
      <c r="E68" s="6" t="s">
        <v>341</v>
      </c>
      <c r="F68" s="6">
        <v>114</v>
      </c>
      <c r="G68" s="6">
        <v>8</v>
      </c>
      <c r="H68" s="5">
        <f>0.85+0.005*F68</f>
        <v>1.42</v>
      </c>
      <c r="I68" s="5">
        <f>G68*H68</f>
        <v>11.36</v>
      </c>
      <c r="J68" s="6"/>
      <c r="K68" s="6"/>
      <c r="L68" s="5"/>
      <c r="M68" s="5"/>
      <c r="N68" s="5"/>
      <c r="O68" s="5">
        <f>I68+N68</f>
        <v>11.36</v>
      </c>
      <c r="P68" s="5">
        <v>1</v>
      </c>
      <c r="Q68" s="5">
        <f>O68*P68</f>
        <v>11.36</v>
      </c>
      <c r="R68" s="5">
        <f>Q68*35</f>
        <v>397.59999999999997</v>
      </c>
    </row>
    <row r="69" spans="1:18" ht="14.25">
      <c r="A69" s="6" t="s">
        <v>672</v>
      </c>
      <c r="B69" s="5" t="s">
        <v>673</v>
      </c>
      <c r="C69" s="6" t="s">
        <v>674</v>
      </c>
      <c r="D69" s="6" t="s">
        <v>675</v>
      </c>
      <c r="E69" s="6" t="s">
        <v>676</v>
      </c>
      <c r="F69" s="6"/>
      <c r="G69" s="6"/>
      <c r="H69" s="5"/>
      <c r="I69" s="5"/>
      <c r="J69" s="6"/>
      <c r="K69" s="6"/>
      <c r="L69" s="6"/>
      <c r="M69" s="5"/>
      <c r="N69" s="5"/>
      <c r="O69" s="5"/>
      <c r="P69" s="5">
        <v>1</v>
      </c>
      <c r="Q69" s="5">
        <v>48</v>
      </c>
      <c r="R69" s="5">
        <f>Q69*35</f>
        <v>1680</v>
      </c>
    </row>
    <row r="70" spans="1:18" ht="14.25">
      <c r="A70" s="6" t="s">
        <v>7</v>
      </c>
      <c r="B70" s="5" t="s">
        <v>346</v>
      </c>
      <c r="C70" s="6" t="s">
        <v>385</v>
      </c>
      <c r="D70" s="6" t="s">
        <v>359</v>
      </c>
      <c r="E70" s="6" t="s">
        <v>343</v>
      </c>
      <c r="F70" s="6">
        <v>27</v>
      </c>
      <c r="G70" s="6">
        <v>14</v>
      </c>
      <c r="H70" s="5">
        <v>1.2</v>
      </c>
      <c r="I70" s="5">
        <f>G70*H70</f>
        <v>16.8</v>
      </c>
      <c r="J70" s="6">
        <v>4</v>
      </c>
      <c r="K70" s="6">
        <v>1</v>
      </c>
      <c r="L70" s="5">
        <f>F70/K70</f>
        <v>27</v>
      </c>
      <c r="M70" s="5">
        <f>1+(L70/30-1)*0.6</f>
        <v>0.9400000000000001</v>
      </c>
      <c r="N70" s="5">
        <f>J70*K70*M70</f>
        <v>3.7600000000000002</v>
      </c>
      <c r="O70" s="5">
        <f>I70+N70</f>
        <v>20.560000000000002</v>
      </c>
      <c r="P70" s="5">
        <v>1</v>
      </c>
      <c r="Q70" s="5">
        <f>O70*P70</f>
        <v>20.560000000000002</v>
      </c>
      <c r="R70" s="5">
        <f>Q70*35</f>
        <v>719.6000000000001</v>
      </c>
    </row>
    <row r="71" spans="1:18" ht="14.25">
      <c r="A71" s="15" t="s">
        <v>7</v>
      </c>
      <c r="B71" s="16" t="s">
        <v>255</v>
      </c>
      <c r="C71" s="17" t="s">
        <v>567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>
        <v>910</v>
      </c>
    </row>
    <row r="72" spans="1:18" ht="14.25">
      <c r="A72" s="6" t="s">
        <v>8</v>
      </c>
      <c r="B72" s="5" t="s">
        <v>338</v>
      </c>
      <c r="C72" s="6" t="s">
        <v>126</v>
      </c>
      <c r="D72" s="6" t="s">
        <v>342</v>
      </c>
      <c r="E72" s="6" t="s">
        <v>341</v>
      </c>
      <c r="F72" s="6">
        <v>54</v>
      </c>
      <c r="G72" s="6">
        <v>30</v>
      </c>
      <c r="H72" s="5">
        <v>1.2</v>
      </c>
      <c r="I72" s="5">
        <f>G72*H72</f>
        <v>36</v>
      </c>
      <c r="J72" s="6"/>
      <c r="K72" s="6"/>
      <c r="L72" s="5"/>
      <c r="M72" s="5"/>
      <c r="N72" s="5"/>
      <c r="O72" s="5">
        <f>I72+N72</f>
        <v>36</v>
      </c>
      <c r="P72" s="5">
        <v>1</v>
      </c>
      <c r="Q72" s="5">
        <f>O72*P72</f>
        <v>36</v>
      </c>
      <c r="R72" s="5">
        <f>Q72*40</f>
        <v>1440</v>
      </c>
    </row>
    <row r="73" spans="1:18" ht="14.25">
      <c r="A73" s="6" t="s">
        <v>8</v>
      </c>
      <c r="B73" s="5" t="s">
        <v>338</v>
      </c>
      <c r="C73" s="6" t="s">
        <v>127</v>
      </c>
      <c r="D73" s="6" t="s">
        <v>349</v>
      </c>
      <c r="E73" s="6" t="s">
        <v>341</v>
      </c>
      <c r="F73" s="6">
        <v>138</v>
      </c>
      <c r="G73" s="6">
        <v>30</v>
      </c>
      <c r="H73" s="5">
        <f>0.85+0.005*F73</f>
        <v>1.54</v>
      </c>
      <c r="I73" s="5">
        <f>G73*H73</f>
        <v>46.2</v>
      </c>
      <c r="J73" s="6">
        <v>10</v>
      </c>
      <c r="K73" s="6">
        <v>4</v>
      </c>
      <c r="L73" s="5">
        <f>F73/K73</f>
        <v>34.5</v>
      </c>
      <c r="M73" s="5">
        <f>1+(L73/30-1)*0.4</f>
        <v>1.06</v>
      </c>
      <c r="N73" s="5">
        <f>J73*K73*M73</f>
        <v>42.400000000000006</v>
      </c>
      <c r="O73" s="5">
        <f>I73+N73</f>
        <v>88.60000000000001</v>
      </c>
      <c r="P73" s="5">
        <v>1</v>
      </c>
      <c r="Q73" s="5">
        <f>O73*P73</f>
        <v>88.60000000000001</v>
      </c>
      <c r="R73" s="5">
        <f>Q73*40</f>
        <v>3544.0000000000005</v>
      </c>
    </row>
    <row r="74" spans="1:18" ht="14.25">
      <c r="A74" s="6" t="s">
        <v>8</v>
      </c>
      <c r="B74" s="5" t="s">
        <v>338</v>
      </c>
      <c r="C74" s="6" t="s">
        <v>345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v>345.28</v>
      </c>
      <c r="R74" s="5">
        <f>Q74*40</f>
        <v>13811.199999999999</v>
      </c>
    </row>
    <row r="75" spans="1:18" ht="14.25">
      <c r="A75" s="6" t="s">
        <v>8</v>
      </c>
      <c r="B75" s="5" t="s">
        <v>530</v>
      </c>
      <c r="C75" s="6" t="s">
        <v>126</v>
      </c>
      <c r="D75" s="6" t="s">
        <v>542</v>
      </c>
      <c r="E75" s="6" t="s">
        <v>541</v>
      </c>
      <c r="F75" s="6"/>
      <c r="G75" s="6"/>
      <c r="H75" s="5"/>
      <c r="I75" s="5"/>
      <c r="J75" s="6"/>
      <c r="K75" s="6"/>
      <c r="L75" s="5"/>
      <c r="M75" s="5"/>
      <c r="N75" s="5"/>
      <c r="O75" s="5"/>
      <c r="P75" s="5"/>
      <c r="Q75" s="5" t="s">
        <v>564</v>
      </c>
      <c r="R75" s="5">
        <v>288</v>
      </c>
    </row>
    <row r="76" spans="1:18" ht="14.25">
      <c r="A76" s="6" t="s">
        <v>8</v>
      </c>
      <c r="B76" s="5" t="s">
        <v>530</v>
      </c>
      <c r="C76" s="6" t="s">
        <v>127</v>
      </c>
      <c r="D76" s="6" t="s">
        <v>539</v>
      </c>
      <c r="E76" s="6" t="s">
        <v>541</v>
      </c>
      <c r="F76" s="6"/>
      <c r="G76" s="6"/>
      <c r="H76" s="5"/>
      <c r="I76" s="5"/>
      <c r="J76" s="6"/>
      <c r="K76" s="6"/>
      <c r="L76" s="5"/>
      <c r="M76" s="5"/>
      <c r="N76" s="5"/>
      <c r="O76" s="5"/>
      <c r="P76" s="5"/>
      <c r="Q76" s="5" t="s">
        <v>564</v>
      </c>
      <c r="R76" s="5">
        <v>708.8</v>
      </c>
    </row>
    <row r="77" spans="1:18" ht="14.25">
      <c r="A77" s="15" t="s">
        <v>8</v>
      </c>
      <c r="B77" s="16" t="s">
        <v>253</v>
      </c>
      <c r="C77" s="17" t="s">
        <v>567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2720</v>
      </c>
    </row>
    <row r="78" spans="1:18" ht="14.25">
      <c r="A78" s="15" t="s">
        <v>8</v>
      </c>
      <c r="B78" s="18" t="s">
        <v>530</v>
      </c>
      <c r="C78" s="17" t="s">
        <v>635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>
        <v>480</v>
      </c>
    </row>
    <row r="79" spans="1:18" ht="14.25">
      <c r="A79" s="15" t="s">
        <v>8</v>
      </c>
      <c r="B79" s="18" t="s">
        <v>530</v>
      </c>
      <c r="C79" s="6" t="s">
        <v>666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300</v>
      </c>
    </row>
    <row r="80" spans="1:18" ht="14.25">
      <c r="A80" s="15" t="s">
        <v>8</v>
      </c>
      <c r="B80" s="18" t="s">
        <v>530</v>
      </c>
      <c r="C80" s="6" t="s">
        <v>666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>
        <v>500</v>
      </c>
    </row>
    <row r="81" spans="1:18" ht="14.25">
      <c r="A81" s="6" t="s">
        <v>386</v>
      </c>
      <c r="B81" s="5" t="s">
        <v>346</v>
      </c>
      <c r="C81" s="6" t="s">
        <v>128</v>
      </c>
      <c r="D81" s="6" t="s">
        <v>347</v>
      </c>
      <c r="E81" s="6" t="s">
        <v>343</v>
      </c>
      <c r="F81" s="6">
        <v>97</v>
      </c>
      <c r="G81" s="6">
        <v>24</v>
      </c>
      <c r="H81" s="5">
        <f>0.85+0.005*F81</f>
        <v>1.335</v>
      </c>
      <c r="I81" s="5">
        <f>G81*H81</f>
        <v>32.04</v>
      </c>
      <c r="J81" s="6">
        <v>16</v>
      </c>
      <c r="K81" s="6">
        <v>3</v>
      </c>
      <c r="L81" s="5">
        <f>F81/K81</f>
        <v>32.333333333333336</v>
      </c>
      <c r="M81" s="5">
        <f>1+(L81/30-1)*0.4</f>
        <v>1.031111111111111</v>
      </c>
      <c r="N81" s="5">
        <f>J81*K81*M81</f>
        <v>49.49333333333333</v>
      </c>
      <c r="O81" s="5">
        <f>I81+N81</f>
        <v>81.53333333333333</v>
      </c>
      <c r="P81" s="5">
        <v>1</v>
      </c>
      <c r="Q81" s="5">
        <f>O81*P81</f>
        <v>81.53333333333333</v>
      </c>
      <c r="R81" s="5">
        <f>Q81*35</f>
        <v>2853.6666666666665</v>
      </c>
    </row>
    <row r="82" spans="1:18" ht="14.25">
      <c r="A82" s="6" t="s">
        <v>9</v>
      </c>
      <c r="B82" s="5" t="s">
        <v>346</v>
      </c>
      <c r="C82" s="6" t="s">
        <v>129</v>
      </c>
      <c r="D82" s="6" t="s">
        <v>340</v>
      </c>
      <c r="E82" s="6" t="s">
        <v>341</v>
      </c>
      <c r="F82" s="6">
        <v>125</v>
      </c>
      <c r="G82" s="6"/>
      <c r="H82" s="5"/>
      <c r="I82" s="5"/>
      <c r="J82" s="6">
        <v>8</v>
      </c>
      <c r="K82" s="6">
        <v>3</v>
      </c>
      <c r="L82" s="5">
        <f>F82/K82</f>
        <v>41.666666666666664</v>
      </c>
      <c r="M82" s="5">
        <f>1+(L82/30-1)*0.4</f>
        <v>1.1555555555555554</v>
      </c>
      <c r="N82" s="5">
        <f>J82*K82*M82</f>
        <v>27.73333333333333</v>
      </c>
      <c r="O82" s="5">
        <f>I82+N82</f>
        <v>27.73333333333333</v>
      </c>
      <c r="P82" s="5">
        <v>1</v>
      </c>
      <c r="Q82" s="5">
        <f>O82*P82</f>
        <v>27.73333333333333</v>
      </c>
      <c r="R82" s="5">
        <f>Q82*35</f>
        <v>970.6666666666666</v>
      </c>
    </row>
    <row r="83" spans="1:18" ht="14.25">
      <c r="A83" s="6" t="s">
        <v>386</v>
      </c>
      <c r="B83" s="5" t="s">
        <v>346</v>
      </c>
      <c r="C83" s="6" t="s">
        <v>387</v>
      </c>
      <c r="D83" s="6" t="s">
        <v>367</v>
      </c>
      <c r="E83" s="6" t="s">
        <v>360</v>
      </c>
      <c r="F83" s="6">
        <v>22</v>
      </c>
      <c r="G83" s="6"/>
      <c r="H83" s="5"/>
      <c r="I83" s="5"/>
      <c r="J83" s="6">
        <v>20</v>
      </c>
      <c r="K83" s="6">
        <v>1</v>
      </c>
      <c r="L83" s="5">
        <f>F83/K83</f>
        <v>22</v>
      </c>
      <c r="M83" s="5">
        <f>1+(L83/30-1)*0.6</f>
        <v>0.84</v>
      </c>
      <c r="N83" s="5">
        <f>J83*K83*M83</f>
        <v>16.8</v>
      </c>
      <c r="O83" s="5">
        <f>I83+N83</f>
        <v>16.8</v>
      </c>
      <c r="P83" s="5">
        <v>1</v>
      </c>
      <c r="Q83" s="5">
        <f>O83*P83</f>
        <v>16.8</v>
      </c>
      <c r="R83" s="5">
        <f>Q83*35</f>
        <v>588</v>
      </c>
    </row>
    <row r="84" spans="1:18" ht="14.25">
      <c r="A84" s="6" t="s">
        <v>9</v>
      </c>
      <c r="B84" s="5" t="s">
        <v>346</v>
      </c>
      <c r="C84" s="6" t="s">
        <v>345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>
        <v>60.84</v>
      </c>
      <c r="R84" s="5">
        <f>Q84*35</f>
        <v>2129.4</v>
      </c>
    </row>
    <row r="85" spans="1:18" ht="14.25">
      <c r="A85" s="15" t="s">
        <v>587</v>
      </c>
      <c r="B85" s="16" t="s">
        <v>255</v>
      </c>
      <c r="C85" s="17" t="s">
        <v>567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770</v>
      </c>
    </row>
    <row r="86" spans="1:18" ht="14.25">
      <c r="A86" s="6" t="s">
        <v>388</v>
      </c>
      <c r="B86" s="5" t="s">
        <v>356</v>
      </c>
      <c r="C86" s="6" t="s">
        <v>389</v>
      </c>
      <c r="D86" s="6" t="s">
        <v>390</v>
      </c>
      <c r="E86" s="6" t="s">
        <v>341</v>
      </c>
      <c r="F86" s="6">
        <v>40</v>
      </c>
      <c r="G86" s="6">
        <v>6</v>
      </c>
      <c r="H86" s="5">
        <v>1.2</v>
      </c>
      <c r="I86" s="5">
        <f>G86*H86</f>
        <v>7.199999999999999</v>
      </c>
      <c r="J86" s="6">
        <v>5</v>
      </c>
      <c r="K86" s="6">
        <v>1</v>
      </c>
      <c r="L86" s="5">
        <f>F86/K86</f>
        <v>40</v>
      </c>
      <c r="M86" s="5">
        <f>1+(L86/30-1)*0.4</f>
        <v>1.1333333333333333</v>
      </c>
      <c r="N86" s="5">
        <f>J86*K86*M86</f>
        <v>5.666666666666666</v>
      </c>
      <c r="O86" s="5">
        <f>I86+N86</f>
        <v>12.866666666666665</v>
      </c>
      <c r="P86" s="5">
        <v>1</v>
      </c>
      <c r="Q86" s="5">
        <f>O86*P86</f>
        <v>12.866666666666665</v>
      </c>
      <c r="R86" s="5">
        <f>Q86*40</f>
        <v>514.6666666666666</v>
      </c>
    </row>
    <row r="87" spans="1:18" ht="14.25">
      <c r="A87" s="6" t="s">
        <v>10</v>
      </c>
      <c r="B87" s="5" t="s">
        <v>346</v>
      </c>
      <c r="C87" s="6" t="s">
        <v>130</v>
      </c>
      <c r="D87" s="6" t="s">
        <v>349</v>
      </c>
      <c r="E87" s="6" t="s">
        <v>343</v>
      </c>
      <c r="F87" s="6">
        <v>138</v>
      </c>
      <c r="G87" s="6">
        <v>30</v>
      </c>
      <c r="H87" s="5">
        <f>0.85+0.005*F87</f>
        <v>1.54</v>
      </c>
      <c r="I87" s="5">
        <f>G87*H87</f>
        <v>46.2</v>
      </c>
      <c r="J87" s="6"/>
      <c r="K87" s="6"/>
      <c r="L87" s="5"/>
      <c r="M87" s="5"/>
      <c r="N87" s="5"/>
      <c r="O87" s="5">
        <f>I87+N87</f>
        <v>46.2</v>
      </c>
      <c r="P87" s="5">
        <v>1</v>
      </c>
      <c r="Q87" s="5">
        <f>O87*P87</f>
        <v>46.2</v>
      </c>
      <c r="R87" s="5">
        <f>Q87*35</f>
        <v>1617</v>
      </c>
    </row>
    <row r="88" spans="1:18" ht="14.25">
      <c r="A88" s="6" t="s">
        <v>391</v>
      </c>
      <c r="B88" s="5" t="s">
        <v>346</v>
      </c>
      <c r="C88" s="6" t="s">
        <v>131</v>
      </c>
      <c r="D88" s="6" t="s">
        <v>353</v>
      </c>
      <c r="E88" s="6" t="s">
        <v>341</v>
      </c>
      <c r="F88" s="6">
        <v>74</v>
      </c>
      <c r="G88" s="6">
        <v>16</v>
      </c>
      <c r="H88" s="5">
        <f>0.85+0.005*F88</f>
        <v>1.22</v>
      </c>
      <c r="I88" s="5">
        <f>G88*H88</f>
        <v>19.52</v>
      </c>
      <c r="J88" s="6">
        <v>4</v>
      </c>
      <c r="K88" s="6">
        <v>1</v>
      </c>
      <c r="L88" s="5">
        <f>F88/K88</f>
        <v>74</v>
      </c>
      <c r="M88" s="5">
        <f>1+(L88/30-1)*0.4</f>
        <v>1.586666666666667</v>
      </c>
      <c r="N88" s="5">
        <f>J88*K88*M88</f>
        <v>6.346666666666668</v>
      </c>
      <c r="O88" s="5">
        <f>I88+N88</f>
        <v>25.866666666666667</v>
      </c>
      <c r="P88" s="5">
        <v>1</v>
      </c>
      <c r="Q88" s="5">
        <f>O88*P88</f>
        <v>25.866666666666667</v>
      </c>
      <c r="R88" s="5">
        <f>Q88*35</f>
        <v>905.3333333333334</v>
      </c>
    </row>
    <row r="89" spans="1:18" ht="14.25">
      <c r="A89" s="6" t="s">
        <v>10</v>
      </c>
      <c r="B89" s="5" t="s">
        <v>346</v>
      </c>
      <c r="C89" s="6" t="s">
        <v>132</v>
      </c>
      <c r="D89" s="6" t="s">
        <v>342</v>
      </c>
      <c r="E89" s="6" t="s">
        <v>341</v>
      </c>
      <c r="F89" s="6">
        <v>70</v>
      </c>
      <c r="G89" s="6">
        <v>48</v>
      </c>
      <c r="H89" s="5">
        <v>1.2</v>
      </c>
      <c r="I89" s="5">
        <f>G89*H89</f>
        <v>57.599999999999994</v>
      </c>
      <c r="J89" s="6">
        <v>12</v>
      </c>
      <c r="K89" s="6">
        <v>2</v>
      </c>
      <c r="L89" s="5">
        <f>F89/K89</f>
        <v>35</v>
      </c>
      <c r="M89" s="5">
        <f>1+(L89/30-1)*0.4</f>
        <v>1.0666666666666667</v>
      </c>
      <c r="N89" s="5">
        <f>J89*K89*M89</f>
        <v>25.6</v>
      </c>
      <c r="O89" s="5">
        <f>I89+N89</f>
        <v>83.19999999999999</v>
      </c>
      <c r="P89" s="5">
        <v>1</v>
      </c>
      <c r="Q89" s="5">
        <f>O89*P89</f>
        <v>83.19999999999999</v>
      </c>
      <c r="R89" s="5">
        <f>Q89*35</f>
        <v>2911.9999999999995</v>
      </c>
    </row>
    <row r="90" spans="1:18" ht="14.25">
      <c r="A90" s="15" t="s">
        <v>10</v>
      </c>
      <c r="B90" s="16" t="s">
        <v>255</v>
      </c>
      <c r="C90" s="17" t="s">
        <v>567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420</v>
      </c>
    </row>
    <row r="91" spans="1:18" ht="14.25">
      <c r="A91" s="6" t="s">
        <v>11</v>
      </c>
      <c r="B91" s="5" t="s">
        <v>356</v>
      </c>
      <c r="C91" s="6" t="s">
        <v>133</v>
      </c>
      <c r="D91" s="6" t="s">
        <v>342</v>
      </c>
      <c r="E91" s="6" t="s">
        <v>341</v>
      </c>
      <c r="F91" s="6">
        <v>70</v>
      </c>
      <c r="G91" s="6">
        <v>12</v>
      </c>
      <c r="H91" s="5">
        <v>1.2</v>
      </c>
      <c r="I91" s="5">
        <f>G91*H91</f>
        <v>14.399999999999999</v>
      </c>
      <c r="J91" s="6">
        <v>8</v>
      </c>
      <c r="K91" s="6">
        <v>2</v>
      </c>
      <c r="L91" s="5">
        <f>F91/K91</f>
        <v>35</v>
      </c>
      <c r="M91" s="5">
        <f>1+(L91/30-1)*0.4</f>
        <v>1.0666666666666667</v>
      </c>
      <c r="N91" s="5">
        <f>J91*K91*M91</f>
        <v>17.066666666666666</v>
      </c>
      <c r="O91" s="5">
        <f>I91+N91</f>
        <v>31.466666666666665</v>
      </c>
      <c r="P91" s="5">
        <v>1</v>
      </c>
      <c r="Q91" s="5">
        <f>O91*P91</f>
        <v>31.466666666666665</v>
      </c>
      <c r="R91" s="5">
        <f>Q91*40</f>
        <v>1258.6666666666665</v>
      </c>
    </row>
    <row r="92" spans="1:18" ht="14.25">
      <c r="A92" s="6" t="s">
        <v>11</v>
      </c>
      <c r="B92" s="5" t="s">
        <v>356</v>
      </c>
      <c r="C92" s="6" t="s">
        <v>120</v>
      </c>
      <c r="D92" s="6" t="s">
        <v>340</v>
      </c>
      <c r="E92" s="6" t="s">
        <v>341</v>
      </c>
      <c r="F92" s="6">
        <v>125</v>
      </c>
      <c r="G92" s="6">
        <v>48</v>
      </c>
      <c r="H92" s="5">
        <f>0.85+0.005*F92</f>
        <v>1.475</v>
      </c>
      <c r="I92" s="5">
        <f>G92*H92</f>
        <v>70.80000000000001</v>
      </c>
      <c r="J92" s="6">
        <v>12</v>
      </c>
      <c r="K92" s="6">
        <v>3</v>
      </c>
      <c r="L92" s="5">
        <f>F92/K92</f>
        <v>41.666666666666664</v>
      </c>
      <c r="M92" s="5">
        <f>1+(L92/30-1)*0.4</f>
        <v>1.1555555555555554</v>
      </c>
      <c r="N92" s="5">
        <f>J92*K92*M92</f>
        <v>41.599999999999994</v>
      </c>
      <c r="O92" s="5">
        <f>I92+N92</f>
        <v>112.4</v>
      </c>
      <c r="P92" s="5">
        <v>1</v>
      </c>
      <c r="Q92" s="5">
        <f>O92*P92</f>
        <v>112.4</v>
      </c>
      <c r="R92" s="5">
        <f>Q92*40</f>
        <v>4496</v>
      </c>
    </row>
    <row r="93" spans="1:18" ht="14.25">
      <c r="A93" s="15" t="s">
        <v>11</v>
      </c>
      <c r="B93" s="16" t="s">
        <v>254</v>
      </c>
      <c r="C93" s="17" t="s">
        <v>567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>
        <v>1600</v>
      </c>
    </row>
    <row r="94" spans="1:18" ht="14.25">
      <c r="A94" s="15" t="s">
        <v>11</v>
      </c>
      <c r="B94" s="16" t="s">
        <v>254</v>
      </c>
      <c r="C94" s="6" t="s">
        <v>666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>
        <v>300</v>
      </c>
    </row>
    <row r="95" spans="1:18" ht="14.25">
      <c r="A95" s="15" t="s">
        <v>595</v>
      </c>
      <c r="B95" s="16" t="s">
        <v>253</v>
      </c>
      <c r="C95" s="17" t="s">
        <v>567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>
        <v>80</v>
      </c>
    </row>
    <row r="96" spans="1:18" ht="14.25">
      <c r="A96" s="5" t="s">
        <v>392</v>
      </c>
      <c r="B96" s="5" t="s">
        <v>356</v>
      </c>
      <c r="C96" s="5" t="s">
        <v>339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20</v>
      </c>
      <c r="R96" s="5">
        <f>Q96*20</f>
        <v>400</v>
      </c>
    </row>
    <row r="97" spans="1:18" ht="14.25">
      <c r="A97" s="6" t="s">
        <v>12</v>
      </c>
      <c r="B97" s="5" t="s">
        <v>356</v>
      </c>
      <c r="C97" s="6" t="s">
        <v>135</v>
      </c>
      <c r="D97" s="6" t="s">
        <v>340</v>
      </c>
      <c r="E97" s="6" t="s">
        <v>343</v>
      </c>
      <c r="F97" s="6">
        <v>125</v>
      </c>
      <c r="G97" s="6">
        <v>60</v>
      </c>
      <c r="H97" s="5">
        <f>0.85+0.005*F97</f>
        <v>1.475</v>
      </c>
      <c r="I97" s="5">
        <f>G97*H97</f>
        <v>88.5</v>
      </c>
      <c r="J97" s="6">
        <v>20</v>
      </c>
      <c r="K97" s="6">
        <v>3</v>
      </c>
      <c r="L97" s="5">
        <f>F97/K97</f>
        <v>41.666666666666664</v>
      </c>
      <c r="M97" s="5">
        <f>1+(L97/30-1)*0.4</f>
        <v>1.1555555555555554</v>
      </c>
      <c r="N97" s="5">
        <f>J97*K97*M97</f>
        <v>69.33333333333333</v>
      </c>
      <c r="O97" s="5">
        <f>I97+N97</f>
        <v>157.83333333333331</v>
      </c>
      <c r="P97" s="5">
        <v>1</v>
      </c>
      <c r="Q97" s="5">
        <f>O97*P97</f>
        <v>157.83333333333331</v>
      </c>
      <c r="R97" s="5">
        <f>Q97*40</f>
        <v>6313.333333333332</v>
      </c>
    </row>
    <row r="98" spans="1:18" ht="14.25">
      <c r="A98" s="6" t="s">
        <v>12</v>
      </c>
      <c r="B98" s="5" t="s">
        <v>356</v>
      </c>
      <c r="C98" s="6" t="s">
        <v>387</v>
      </c>
      <c r="D98" s="6" t="s">
        <v>367</v>
      </c>
      <c r="E98" s="6" t="s">
        <v>360</v>
      </c>
      <c r="F98" s="6">
        <v>22</v>
      </c>
      <c r="G98" s="6"/>
      <c r="H98" s="5"/>
      <c r="I98" s="5"/>
      <c r="J98" s="6">
        <v>20</v>
      </c>
      <c r="K98" s="6">
        <v>1</v>
      </c>
      <c r="L98" s="5">
        <f>F98/K98</f>
        <v>22</v>
      </c>
      <c r="M98" s="5">
        <f>1+(L98/30-1)*0.6</f>
        <v>0.84</v>
      </c>
      <c r="N98" s="5">
        <f>J98*K98*M98</f>
        <v>16.8</v>
      </c>
      <c r="O98" s="5">
        <f>I98+N98</f>
        <v>16.8</v>
      </c>
      <c r="P98" s="5">
        <v>1</v>
      </c>
      <c r="Q98" s="5">
        <f>O98*P98</f>
        <v>16.8</v>
      </c>
      <c r="R98" s="5">
        <f>Q98*40</f>
        <v>672</v>
      </c>
    </row>
    <row r="99" spans="1:18" ht="14.25">
      <c r="A99" s="6" t="s">
        <v>12</v>
      </c>
      <c r="B99" s="5" t="s">
        <v>356</v>
      </c>
      <c r="C99" s="6" t="s">
        <v>134</v>
      </c>
      <c r="D99" s="6" t="s">
        <v>347</v>
      </c>
      <c r="E99" s="6" t="s">
        <v>343</v>
      </c>
      <c r="F99" s="6">
        <v>97</v>
      </c>
      <c r="G99" s="6">
        <v>34</v>
      </c>
      <c r="H99" s="5">
        <f>0.85+0.005*F99</f>
        <v>1.335</v>
      </c>
      <c r="I99" s="5">
        <f>G99*H99</f>
        <v>45.39</v>
      </c>
      <c r="J99" s="6"/>
      <c r="K99" s="6"/>
      <c r="L99" s="5"/>
      <c r="M99" s="5"/>
      <c r="N99" s="5"/>
      <c r="O99" s="5">
        <f>I99+N99</f>
        <v>45.39</v>
      </c>
      <c r="P99" s="5">
        <v>1</v>
      </c>
      <c r="Q99" s="5">
        <f>O99*P99</f>
        <v>45.39</v>
      </c>
      <c r="R99" s="5">
        <f>Q99*40</f>
        <v>1815.6</v>
      </c>
    </row>
    <row r="100" spans="1:18" ht="14.25">
      <c r="A100" s="6" t="s">
        <v>12</v>
      </c>
      <c r="B100" s="5" t="s">
        <v>523</v>
      </c>
      <c r="C100" s="6" t="s">
        <v>135</v>
      </c>
      <c r="D100" s="6" t="s">
        <v>527</v>
      </c>
      <c r="E100" s="6" t="s">
        <v>525</v>
      </c>
      <c r="F100" s="6"/>
      <c r="G100" s="6"/>
      <c r="H100" s="5"/>
      <c r="I100" s="5"/>
      <c r="J100" s="6"/>
      <c r="K100" s="6"/>
      <c r="L100" s="5"/>
      <c r="M100" s="5"/>
      <c r="N100" s="5"/>
      <c r="O100" s="5"/>
      <c r="P100" s="5"/>
      <c r="Q100" s="5" t="s">
        <v>564</v>
      </c>
      <c r="R100" s="5">
        <v>1262.666667</v>
      </c>
    </row>
    <row r="101" spans="1:18" ht="14.25">
      <c r="A101" s="15" t="s">
        <v>12</v>
      </c>
      <c r="B101" s="16" t="s">
        <v>254</v>
      </c>
      <c r="C101" s="17" t="s">
        <v>567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>
        <v>1200</v>
      </c>
    </row>
    <row r="102" spans="1:18" ht="14.25">
      <c r="A102" s="6" t="s">
        <v>13</v>
      </c>
      <c r="B102" s="5" t="s">
        <v>356</v>
      </c>
      <c r="C102" s="6" t="s">
        <v>393</v>
      </c>
      <c r="D102" s="6" t="s">
        <v>394</v>
      </c>
      <c r="E102" s="6" t="s">
        <v>343</v>
      </c>
      <c r="F102" s="6">
        <v>98</v>
      </c>
      <c r="G102" s="8">
        <v>22</v>
      </c>
      <c r="H102" s="5">
        <f>0.85+0.005*F102</f>
        <v>1.3399999999999999</v>
      </c>
      <c r="I102" s="5">
        <f>G102*H102</f>
        <v>29.479999999999997</v>
      </c>
      <c r="J102" s="8">
        <v>20</v>
      </c>
      <c r="K102" s="6">
        <f>F102/L102</f>
        <v>3.2666666666666666</v>
      </c>
      <c r="L102" s="5">
        <v>30</v>
      </c>
      <c r="M102" s="5">
        <f>1+(L102/30-1)*0.6</f>
        <v>1</v>
      </c>
      <c r="N102" s="5">
        <f>J102*K102*M102</f>
        <v>65.33333333333333</v>
      </c>
      <c r="O102" s="5">
        <f>I102+N102</f>
        <v>94.81333333333333</v>
      </c>
      <c r="P102" s="5">
        <v>1</v>
      </c>
      <c r="Q102" s="5">
        <f>O102*P102</f>
        <v>94.81333333333333</v>
      </c>
      <c r="R102" s="5">
        <f>Q102*40</f>
        <v>3792.5333333333333</v>
      </c>
    </row>
    <row r="103" spans="1:18" ht="14.25">
      <c r="A103" s="15" t="s">
        <v>13</v>
      </c>
      <c r="B103" s="16" t="s">
        <v>254</v>
      </c>
      <c r="C103" s="17" t="s">
        <v>567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>
        <v>640</v>
      </c>
    </row>
    <row r="104" spans="1:18" ht="14.25">
      <c r="A104" s="6" t="s">
        <v>395</v>
      </c>
      <c r="B104" s="5" t="s">
        <v>338</v>
      </c>
      <c r="C104" s="6" t="s">
        <v>396</v>
      </c>
      <c r="D104" s="6" t="s">
        <v>353</v>
      </c>
      <c r="E104" s="6" t="s">
        <v>360</v>
      </c>
      <c r="F104" s="6">
        <v>60</v>
      </c>
      <c r="G104" s="6">
        <v>2</v>
      </c>
      <c r="H104" s="5">
        <v>1.2</v>
      </c>
      <c r="I104" s="5">
        <f>G104*H104</f>
        <v>2.4</v>
      </c>
      <c r="J104" s="6">
        <v>2</v>
      </c>
      <c r="K104" s="6">
        <v>1</v>
      </c>
      <c r="L104" s="5">
        <f>F104/K104</f>
        <v>60</v>
      </c>
      <c r="M104" s="5">
        <f>1+(L104/30-1)*0.4</f>
        <v>1.4</v>
      </c>
      <c r="N104" s="5">
        <f>J104*K104*M104</f>
        <v>2.8</v>
      </c>
      <c r="O104" s="5">
        <f>I104+N104</f>
        <v>5.199999999999999</v>
      </c>
      <c r="P104" s="5">
        <v>1</v>
      </c>
      <c r="Q104" s="5">
        <f>O104*P104</f>
        <v>5.199999999999999</v>
      </c>
      <c r="R104" s="5">
        <f>Q104*40</f>
        <v>207.99999999999997</v>
      </c>
    </row>
    <row r="105" spans="1:18" ht="14.25">
      <c r="A105" s="6" t="s">
        <v>395</v>
      </c>
      <c r="B105" s="5" t="s">
        <v>338</v>
      </c>
      <c r="C105" s="6" t="s">
        <v>345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>
        <v>171.6</v>
      </c>
      <c r="R105" s="5">
        <f>Q105*40</f>
        <v>6864</v>
      </c>
    </row>
    <row r="106" spans="1:18" ht="14.25">
      <c r="A106" s="15" t="s">
        <v>597</v>
      </c>
      <c r="B106" s="16" t="s">
        <v>253</v>
      </c>
      <c r="C106" s="17" t="s">
        <v>567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>
        <v>1920</v>
      </c>
    </row>
    <row r="107" spans="1:18" ht="14.25">
      <c r="A107" s="15" t="s">
        <v>596</v>
      </c>
      <c r="B107" s="18" t="s">
        <v>530</v>
      </c>
      <c r="C107" s="17" t="s">
        <v>635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>
        <v>960</v>
      </c>
    </row>
    <row r="108" spans="1:18" ht="14.25">
      <c r="A108" s="6" t="s">
        <v>397</v>
      </c>
      <c r="B108" s="5" t="s">
        <v>346</v>
      </c>
      <c r="C108" s="6" t="s">
        <v>398</v>
      </c>
      <c r="D108" s="6" t="s">
        <v>359</v>
      </c>
      <c r="E108" s="6" t="s">
        <v>360</v>
      </c>
      <c r="F108" s="6">
        <v>27</v>
      </c>
      <c r="G108" s="6">
        <v>20</v>
      </c>
      <c r="H108" s="5">
        <v>1.2</v>
      </c>
      <c r="I108" s="5">
        <f>G108*H108</f>
        <v>24</v>
      </c>
      <c r="J108" s="6"/>
      <c r="K108" s="6"/>
      <c r="L108" s="5"/>
      <c r="M108" s="5"/>
      <c r="N108" s="5"/>
      <c r="O108" s="5">
        <f aca="true" t="shared" si="5" ref="O108:O121">I108+N108</f>
        <v>24</v>
      </c>
      <c r="P108" s="5">
        <v>1</v>
      </c>
      <c r="Q108" s="5">
        <f aca="true" t="shared" si="6" ref="Q108:Q121">O108*P108</f>
        <v>24</v>
      </c>
      <c r="R108" s="5">
        <f aca="true" t="shared" si="7" ref="R108:R121">Q108*35</f>
        <v>840</v>
      </c>
    </row>
    <row r="109" spans="1:18" ht="14.25">
      <c r="A109" s="6" t="s">
        <v>397</v>
      </c>
      <c r="B109" s="5" t="s">
        <v>346</v>
      </c>
      <c r="C109" s="6" t="s">
        <v>112</v>
      </c>
      <c r="D109" s="6" t="s">
        <v>357</v>
      </c>
      <c r="E109" s="6" t="s">
        <v>343</v>
      </c>
      <c r="F109" s="6">
        <v>38</v>
      </c>
      <c r="G109" s="6">
        <v>20</v>
      </c>
      <c r="H109" s="5">
        <v>1.2</v>
      </c>
      <c r="I109" s="5">
        <f>G109*H109</f>
        <v>24</v>
      </c>
      <c r="J109" s="6">
        <v>5</v>
      </c>
      <c r="K109" s="6">
        <v>1</v>
      </c>
      <c r="L109" s="5">
        <f aca="true" t="shared" si="8" ref="L109:L121">F109/K109</f>
        <v>38</v>
      </c>
      <c r="M109" s="5">
        <f>1+(L109/30-1)*0.4</f>
        <v>1.1066666666666667</v>
      </c>
      <c r="N109" s="5">
        <f aca="true" t="shared" si="9" ref="N109:N121">J109*K109*M109</f>
        <v>5.533333333333333</v>
      </c>
      <c r="O109" s="5">
        <f t="shared" si="5"/>
        <v>29.53333333333333</v>
      </c>
      <c r="P109" s="5">
        <v>1</v>
      </c>
      <c r="Q109" s="5">
        <f t="shared" si="6"/>
        <v>29.53333333333333</v>
      </c>
      <c r="R109" s="5">
        <f t="shared" si="7"/>
        <v>1033.6666666666665</v>
      </c>
    </row>
    <row r="110" spans="1:18" ht="14.25">
      <c r="A110" s="6" t="s">
        <v>14</v>
      </c>
      <c r="B110" s="5" t="s">
        <v>346</v>
      </c>
      <c r="C110" s="6" t="s">
        <v>137</v>
      </c>
      <c r="D110" s="6" t="s">
        <v>351</v>
      </c>
      <c r="E110" s="6" t="s">
        <v>343</v>
      </c>
      <c r="F110" s="6">
        <v>36</v>
      </c>
      <c r="G110" s="6">
        <v>30</v>
      </c>
      <c r="H110" s="5">
        <v>1.2</v>
      </c>
      <c r="I110" s="5">
        <f>G110*H110</f>
        <v>36</v>
      </c>
      <c r="J110" s="6">
        <v>5</v>
      </c>
      <c r="K110" s="6">
        <v>1</v>
      </c>
      <c r="L110" s="5">
        <f t="shared" si="8"/>
        <v>36</v>
      </c>
      <c r="M110" s="5">
        <f>1+(L110/30-1)*0.4</f>
        <v>1.08</v>
      </c>
      <c r="N110" s="5">
        <f t="shared" si="9"/>
        <v>5.4</v>
      </c>
      <c r="O110" s="5">
        <f t="shared" si="5"/>
        <v>41.4</v>
      </c>
      <c r="P110" s="5">
        <v>1</v>
      </c>
      <c r="Q110" s="5">
        <f t="shared" si="6"/>
        <v>41.4</v>
      </c>
      <c r="R110" s="5">
        <f t="shared" si="7"/>
        <v>1449</v>
      </c>
    </row>
    <row r="111" spans="1:18" ht="14.25">
      <c r="A111" s="6" t="s">
        <v>14</v>
      </c>
      <c r="B111" s="5" t="s">
        <v>346</v>
      </c>
      <c r="C111" s="6" t="s">
        <v>113</v>
      </c>
      <c r="D111" s="6" t="s">
        <v>357</v>
      </c>
      <c r="E111" s="6" t="s">
        <v>343</v>
      </c>
      <c r="F111" s="6">
        <v>38</v>
      </c>
      <c r="G111" s="6"/>
      <c r="H111" s="5"/>
      <c r="I111" s="5"/>
      <c r="J111" s="6">
        <v>5</v>
      </c>
      <c r="K111" s="6">
        <v>1</v>
      </c>
      <c r="L111" s="5">
        <f t="shared" si="8"/>
        <v>38</v>
      </c>
      <c r="M111" s="5">
        <f>1+(L111/30-1)*0.4</f>
        <v>1.1066666666666667</v>
      </c>
      <c r="N111" s="5">
        <f t="shared" si="9"/>
        <v>5.533333333333333</v>
      </c>
      <c r="O111" s="5">
        <f t="shared" si="5"/>
        <v>5.533333333333333</v>
      </c>
      <c r="P111" s="5">
        <v>1</v>
      </c>
      <c r="Q111" s="5">
        <f t="shared" si="6"/>
        <v>5.533333333333333</v>
      </c>
      <c r="R111" s="5">
        <f t="shared" si="7"/>
        <v>193.66666666666666</v>
      </c>
    </row>
    <row r="112" spans="1:18" ht="14.25">
      <c r="A112" s="6" t="s">
        <v>15</v>
      </c>
      <c r="B112" s="5" t="s">
        <v>361</v>
      </c>
      <c r="C112" s="6" t="s">
        <v>111</v>
      </c>
      <c r="D112" s="6" t="s">
        <v>362</v>
      </c>
      <c r="E112" s="6" t="s">
        <v>343</v>
      </c>
      <c r="F112" s="6">
        <v>100</v>
      </c>
      <c r="G112" s="6"/>
      <c r="H112" s="5"/>
      <c r="I112" s="5"/>
      <c r="J112" s="6">
        <v>1</v>
      </c>
      <c r="K112" s="6">
        <v>2</v>
      </c>
      <c r="L112" s="5">
        <f t="shared" si="8"/>
        <v>50</v>
      </c>
      <c r="M112" s="5">
        <f>1+(L112/30-1)*0.4</f>
        <v>1.2666666666666666</v>
      </c>
      <c r="N112" s="5">
        <f t="shared" si="9"/>
        <v>2.533333333333333</v>
      </c>
      <c r="O112" s="5">
        <f t="shared" si="5"/>
        <v>2.533333333333333</v>
      </c>
      <c r="P112" s="5">
        <v>1</v>
      </c>
      <c r="Q112" s="5">
        <f t="shared" si="6"/>
        <v>2.533333333333333</v>
      </c>
      <c r="R112" s="5">
        <f t="shared" si="7"/>
        <v>88.66666666666666</v>
      </c>
    </row>
    <row r="113" spans="1:18" ht="14.25">
      <c r="A113" s="6" t="s">
        <v>15</v>
      </c>
      <c r="B113" s="5" t="s">
        <v>361</v>
      </c>
      <c r="C113" s="6" t="s">
        <v>363</v>
      </c>
      <c r="D113" s="6" t="s">
        <v>357</v>
      </c>
      <c r="E113" s="6" t="s">
        <v>343</v>
      </c>
      <c r="F113" s="6">
        <v>38</v>
      </c>
      <c r="G113" s="6"/>
      <c r="H113" s="5"/>
      <c r="I113" s="5"/>
      <c r="J113" s="6">
        <v>4</v>
      </c>
      <c r="K113" s="6">
        <v>1</v>
      </c>
      <c r="L113" s="5">
        <f t="shared" si="8"/>
        <v>38</v>
      </c>
      <c r="M113" s="5">
        <f>1+(L113/30-1)*0.4</f>
        <v>1.1066666666666667</v>
      </c>
      <c r="N113" s="5">
        <f t="shared" si="9"/>
        <v>4.426666666666667</v>
      </c>
      <c r="O113" s="5">
        <f t="shared" si="5"/>
        <v>4.426666666666667</v>
      </c>
      <c r="P113" s="5">
        <v>1</v>
      </c>
      <c r="Q113" s="5">
        <f t="shared" si="6"/>
        <v>4.426666666666667</v>
      </c>
      <c r="R113" s="5">
        <f t="shared" si="7"/>
        <v>154.93333333333334</v>
      </c>
    </row>
    <row r="114" spans="1:18" ht="14.25">
      <c r="A114" s="6" t="s">
        <v>399</v>
      </c>
      <c r="B114" s="5" t="s">
        <v>361</v>
      </c>
      <c r="C114" s="6" t="s">
        <v>138</v>
      </c>
      <c r="D114" s="6" t="s">
        <v>359</v>
      </c>
      <c r="E114" s="6" t="s">
        <v>341</v>
      </c>
      <c r="F114" s="6">
        <v>27</v>
      </c>
      <c r="G114" s="6"/>
      <c r="H114" s="5"/>
      <c r="I114" s="5"/>
      <c r="J114" s="6">
        <v>4</v>
      </c>
      <c r="K114" s="6">
        <v>1</v>
      </c>
      <c r="L114" s="5">
        <f t="shared" si="8"/>
        <v>27</v>
      </c>
      <c r="M114" s="5">
        <f>1+(L114/30-1)*0.6</f>
        <v>0.9400000000000001</v>
      </c>
      <c r="N114" s="5">
        <f t="shared" si="9"/>
        <v>3.7600000000000002</v>
      </c>
      <c r="O114" s="5">
        <f t="shared" si="5"/>
        <v>3.7600000000000002</v>
      </c>
      <c r="P114" s="5">
        <v>1</v>
      </c>
      <c r="Q114" s="5">
        <f t="shared" si="6"/>
        <v>3.7600000000000002</v>
      </c>
      <c r="R114" s="5">
        <f t="shared" si="7"/>
        <v>131.6</v>
      </c>
    </row>
    <row r="115" spans="1:18" ht="14.25">
      <c r="A115" s="6" t="s">
        <v>399</v>
      </c>
      <c r="B115" s="5" t="s">
        <v>361</v>
      </c>
      <c r="C115" s="6" t="s">
        <v>139</v>
      </c>
      <c r="D115" s="6" t="s">
        <v>359</v>
      </c>
      <c r="E115" s="6" t="s">
        <v>341</v>
      </c>
      <c r="F115" s="6">
        <v>27</v>
      </c>
      <c r="G115" s="6"/>
      <c r="H115" s="5"/>
      <c r="I115" s="5"/>
      <c r="J115" s="6">
        <v>4</v>
      </c>
      <c r="K115" s="6">
        <v>1</v>
      </c>
      <c r="L115" s="5">
        <f t="shared" si="8"/>
        <v>27</v>
      </c>
      <c r="M115" s="5">
        <f>1+(L115/30-1)*0.6</f>
        <v>0.9400000000000001</v>
      </c>
      <c r="N115" s="5">
        <f t="shared" si="9"/>
        <v>3.7600000000000002</v>
      </c>
      <c r="O115" s="5">
        <f t="shared" si="5"/>
        <v>3.7600000000000002</v>
      </c>
      <c r="P115" s="5">
        <v>1</v>
      </c>
      <c r="Q115" s="5">
        <f t="shared" si="6"/>
        <v>3.7600000000000002</v>
      </c>
      <c r="R115" s="5">
        <f t="shared" si="7"/>
        <v>131.6</v>
      </c>
    </row>
    <row r="116" spans="1:18" ht="14.25">
      <c r="A116" s="6" t="s">
        <v>15</v>
      </c>
      <c r="B116" s="5" t="s">
        <v>361</v>
      </c>
      <c r="C116" s="6" t="s">
        <v>112</v>
      </c>
      <c r="D116" s="6" t="s">
        <v>357</v>
      </c>
      <c r="E116" s="6" t="s">
        <v>343</v>
      </c>
      <c r="F116" s="6">
        <v>38</v>
      </c>
      <c r="G116" s="6"/>
      <c r="H116" s="5"/>
      <c r="I116" s="5"/>
      <c r="J116" s="6">
        <v>5</v>
      </c>
      <c r="K116" s="6">
        <v>1</v>
      </c>
      <c r="L116" s="5">
        <f t="shared" si="8"/>
        <v>38</v>
      </c>
      <c r="M116" s="5">
        <f>1+(L116/30-1)*0.4</f>
        <v>1.1066666666666667</v>
      </c>
      <c r="N116" s="5">
        <f t="shared" si="9"/>
        <v>5.533333333333333</v>
      </c>
      <c r="O116" s="5">
        <f t="shared" si="5"/>
        <v>5.533333333333333</v>
      </c>
      <c r="P116" s="5">
        <v>1</v>
      </c>
      <c r="Q116" s="5">
        <f t="shared" si="6"/>
        <v>5.533333333333333</v>
      </c>
      <c r="R116" s="5">
        <f t="shared" si="7"/>
        <v>193.66666666666666</v>
      </c>
    </row>
    <row r="117" spans="1:18" ht="14.25">
      <c r="A117" s="6" t="s">
        <v>399</v>
      </c>
      <c r="B117" s="5" t="s">
        <v>361</v>
      </c>
      <c r="C117" s="6" t="s">
        <v>137</v>
      </c>
      <c r="D117" s="6" t="s">
        <v>351</v>
      </c>
      <c r="E117" s="6" t="s">
        <v>343</v>
      </c>
      <c r="F117" s="6">
        <v>36</v>
      </c>
      <c r="G117" s="6"/>
      <c r="H117" s="5"/>
      <c r="I117" s="5"/>
      <c r="J117" s="8">
        <v>5</v>
      </c>
      <c r="K117" s="6">
        <v>1</v>
      </c>
      <c r="L117" s="5">
        <f t="shared" si="8"/>
        <v>36</v>
      </c>
      <c r="M117" s="5">
        <f>1+(L117/30-1)*0.4</f>
        <v>1.08</v>
      </c>
      <c r="N117" s="5">
        <f t="shared" si="9"/>
        <v>5.4</v>
      </c>
      <c r="O117" s="5">
        <f t="shared" si="5"/>
        <v>5.4</v>
      </c>
      <c r="P117" s="5">
        <v>1</v>
      </c>
      <c r="Q117" s="5">
        <f t="shared" si="6"/>
        <v>5.4</v>
      </c>
      <c r="R117" s="5">
        <f t="shared" si="7"/>
        <v>189</v>
      </c>
    </row>
    <row r="118" spans="1:18" ht="14.25">
      <c r="A118" s="6" t="s">
        <v>399</v>
      </c>
      <c r="B118" s="5" t="s">
        <v>361</v>
      </c>
      <c r="C118" s="6" t="s">
        <v>140</v>
      </c>
      <c r="D118" s="6" t="s">
        <v>340</v>
      </c>
      <c r="E118" s="6" t="s">
        <v>341</v>
      </c>
      <c r="F118" s="6">
        <v>114</v>
      </c>
      <c r="G118" s="6"/>
      <c r="H118" s="5"/>
      <c r="I118" s="5"/>
      <c r="J118" s="6">
        <v>8</v>
      </c>
      <c r="K118" s="6">
        <v>3</v>
      </c>
      <c r="L118" s="5">
        <f t="shared" si="8"/>
        <v>38</v>
      </c>
      <c r="M118" s="5">
        <f>1+(L118/30-1)*0.4</f>
        <v>1.1066666666666667</v>
      </c>
      <c r="N118" s="5">
        <f t="shared" si="9"/>
        <v>26.560000000000002</v>
      </c>
      <c r="O118" s="5">
        <f t="shared" si="5"/>
        <v>26.560000000000002</v>
      </c>
      <c r="P118" s="5">
        <v>1</v>
      </c>
      <c r="Q118" s="5">
        <f t="shared" si="6"/>
        <v>26.560000000000002</v>
      </c>
      <c r="R118" s="5">
        <f t="shared" si="7"/>
        <v>929.6000000000001</v>
      </c>
    </row>
    <row r="119" spans="1:18" ht="14.25">
      <c r="A119" s="6" t="s">
        <v>399</v>
      </c>
      <c r="B119" s="5" t="s">
        <v>361</v>
      </c>
      <c r="C119" s="6" t="s">
        <v>141</v>
      </c>
      <c r="D119" s="6" t="s">
        <v>359</v>
      </c>
      <c r="E119" s="6" t="s">
        <v>343</v>
      </c>
      <c r="F119" s="6">
        <v>27</v>
      </c>
      <c r="G119" s="6"/>
      <c r="H119" s="5"/>
      <c r="I119" s="5"/>
      <c r="J119" s="6">
        <v>4</v>
      </c>
      <c r="K119" s="6">
        <v>1</v>
      </c>
      <c r="L119" s="5">
        <f t="shared" si="8"/>
        <v>27</v>
      </c>
      <c r="M119" s="5">
        <f>1+(L119/30-1)*0.6</f>
        <v>0.9400000000000001</v>
      </c>
      <c r="N119" s="5">
        <f t="shared" si="9"/>
        <v>3.7600000000000002</v>
      </c>
      <c r="O119" s="5">
        <f t="shared" si="5"/>
        <v>3.7600000000000002</v>
      </c>
      <c r="P119" s="5">
        <v>1</v>
      </c>
      <c r="Q119" s="5">
        <f t="shared" si="6"/>
        <v>3.7600000000000002</v>
      </c>
      <c r="R119" s="5">
        <f t="shared" si="7"/>
        <v>131.6</v>
      </c>
    </row>
    <row r="120" spans="1:18" ht="14.25">
      <c r="A120" s="6" t="s">
        <v>15</v>
      </c>
      <c r="B120" s="5" t="s">
        <v>361</v>
      </c>
      <c r="C120" s="6" t="s">
        <v>113</v>
      </c>
      <c r="D120" s="6" t="s">
        <v>357</v>
      </c>
      <c r="E120" s="6" t="s">
        <v>343</v>
      </c>
      <c r="F120" s="6">
        <v>38</v>
      </c>
      <c r="G120" s="6"/>
      <c r="H120" s="5"/>
      <c r="I120" s="5"/>
      <c r="J120" s="6">
        <v>5</v>
      </c>
      <c r="K120" s="6">
        <v>1</v>
      </c>
      <c r="L120" s="5">
        <f t="shared" si="8"/>
        <v>38</v>
      </c>
      <c r="M120" s="5">
        <f>1+(L120/30-1)*0.4</f>
        <v>1.1066666666666667</v>
      </c>
      <c r="N120" s="5">
        <f t="shared" si="9"/>
        <v>5.533333333333333</v>
      </c>
      <c r="O120" s="5">
        <f t="shared" si="5"/>
        <v>5.533333333333333</v>
      </c>
      <c r="P120" s="5">
        <v>1</v>
      </c>
      <c r="Q120" s="5">
        <f t="shared" si="6"/>
        <v>5.533333333333333</v>
      </c>
      <c r="R120" s="5">
        <f t="shared" si="7"/>
        <v>193.66666666666666</v>
      </c>
    </row>
    <row r="121" spans="1:18" ht="14.25">
      <c r="A121" s="6" t="s">
        <v>15</v>
      </c>
      <c r="B121" s="5" t="s">
        <v>361</v>
      </c>
      <c r="C121" s="6" t="s">
        <v>142</v>
      </c>
      <c r="D121" s="6" t="s">
        <v>359</v>
      </c>
      <c r="E121" s="6" t="s">
        <v>341</v>
      </c>
      <c r="F121" s="6">
        <v>27</v>
      </c>
      <c r="G121" s="6"/>
      <c r="H121" s="5"/>
      <c r="I121" s="5"/>
      <c r="J121" s="6">
        <v>10</v>
      </c>
      <c r="K121" s="6">
        <v>1</v>
      </c>
      <c r="L121" s="5">
        <f t="shared" si="8"/>
        <v>27</v>
      </c>
      <c r="M121" s="5">
        <f>1+(L121/30-1)*0.6</f>
        <v>0.9400000000000001</v>
      </c>
      <c r="N121" s="5">
        <f t="shared" si="9"/>
        <v>9.4</v>
      </c>
      <c r="O121" s="5">
        <f t="shared" si="5"/>
        <v>9.4</v>
      </c>
      <c r="P121" s="5">
        <v>1</v>
      </c>
      <c r="Q121" s="5">
        <f t="shared" si="6"/>
        <v>9.4</v>
      </c>
      <c r="R121" s="5">
        <f t="shared" si="7"/>
        <v>329</v>
      </c>
    </row>
    <row r="122" spans="1:18" ht="14.25">
      <c r="A122" s="15" t="s">
        <v>15</v>
      </c>
      <c r="B122" s="18" t="s">
        <v>257</v>
      </c>
      <c r="C122" s="17" t="s">
        <v>567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>
        <v>140</v>
      </c>
    </row>
    <row r="123" spans="1:18" ht="14.25">
      <c r="A123" s="6" t="s">
        <v>16</v>
      </c>
      <c r="B123" s="5" t="s">
        <v>338</v>
      </c>
      <c r="C123" s="6" t="s">
        <v>133</v>
      </c>
      <c r="D123" s="6" t="s">
        <v>342</v>
      </c>
      <c r="E123" s="6" t="s">
        <v>341</v>
      </c>
      <c r="F123" s="6">
        <v>70</v>
      </c>
      <c r="G123" s="6">
        <v>20</v>
      </c>
      <c r="H123" s="5">
        <v>1.2</v>
      </c>
      <c r="I123" s="5">
        <f>G123*H123</f>
        <v>24</v>
      </c>
      <c r="J123" s="6"/>
      <c r="K123" s="6"/>
      <c r="L123" s="5"/>
      <c r="M123" s="5"/>
      <c r="N123" s="5"/>
      <c r="O123" s="5">
        <f>I123+N123</f>
        <v>24</v>
      </c>
      <c r="P123" s="5">
        <v>1</v>
      </c>
      <c r="Q123" s="5">
        <f>O123*P123</f>
        <v>24</v>
      </c>
      <c r="R123" s="5">
        <f>Q123*40</f>
        <v>960</v>
      </c>
    </row>
    <row r="124" spans="1:18" ht="14.25">
      <c r="A124" s="6" t="s">
        <v>16</v>
      </c>
      <c r="B124" s="5" t="s">
        <v>338</v>
      </c>
      <c r="C124" s="6" t="s">
        <v>108</v>
      </c>
      <c r="D124" s="6" t="s">
        <v>354</v>
      </c>
      <c r="E124" s="6" t="s">
        <v>343</v>
      </c>
      <c r="F124" s="6">
        <v>51</v>
      </c>
      <c r="G124" s="8">
        <v>18</v>
      </c>
      <c r="H124" s="5">
        <v>1.2</v>
      </c>
      <c r="I124" s="5">
        <f>G124*H124</f>
        <v>21.599999999999998</v>
      </c>
      <c r="J124" s="8"/>
      <c r="K124" s="8"/>
      <c r="L124" s="5"/>
      <c r="M124" s="5"/>
      <c r="N124" s="5"/>
      <c r="O124" s="5">
        <f>I124+N124</f>
        <v>21.599999999999998</v>
      </c>
      <c r="P124" s="5">
        <v>1</v>
      </c>
      <c r="Q124" s="5">
        <f>O124*P124</f>
        <v>21.599999999999998</v>
      </c>
      <c r="R124" s="5">
        <f>Q124*40</f>
        <v>863.9999999999999</v>
      </c>
    </row>
    <row r="125" spans="1:18" ht="14.25">
      <c r="A125" s="15" t="s">
        <v>16</v>
      </c>
      <c r="B125" s="16" t="s">
        <v>253</v>
      </c>
      <c r="C125" s="17" t="s">
        <v>567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240</v>
      </c>
    </row>
    <row r="126" spans="1:18" ht="14.25">
      <c r="A126" s="15" t="s">
        <v>16</v>
      </c>
      <c r="B126" s="18" t="s">
        <v>530</v>
      </c>
      <c r="C126" s="17" t="s">
        <v>635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>
        <v>720</v>
      </c>
    </row>
    <row r="127" spans="1:18" ht="14.25">
      <c r="A127" s="6" t="s">
        <v>17</v>
      </c>
      <c r="B127" s="5" t="s">
        <v>346</v>
      </c>
      <c r="C127" s="6" t="s">
        <v>107</v>
      </c>
      <c r="D127" s="6" t="s">
        <v>353</v>
      </c>
      <c r="E127" s="6" t="s">
        <v>343</v>
      </c>
      <c r="F127" s="6">
        <v>75</v>
      </c>
      <c r="G127" s="6">
        <v>16</v>
      </c>
      <c r="H127" s="5">
        <f>0.85+0.005*F127</f>
        <v>1.225</v>
      </c>
      <c r="I127" s="5">
        <f>G127*H127</f>
        <v>19.6</v>
      </c>
      <c r="J127" s="6">
        <v>4</v>
      </c>
      <c r="K127" s="6">
        <f>F127/L127</f>
        <v>2.5</v>
      </c>
      <c r="L127" s="5">
        <v>30</v>
      </c>
      <c r="M127" s="5">
        <f>1+(L127/30-1)*0.6</f>
        <v>1</v>
      </c>
      <c r="N127" s="5">
        <f>J127*K127*M127</f>
        <v>10</v>
      </c>
      <c r="O127" s="5">
        <f>I127+N127</f>
        <v>29.6</v>
      </c>
      <c r="P127" s="5">
        <v>1</v>
      </c>
      <c r="Q127" s="5">
        <f>O127*P127</f>
        <v>29.6</v>
      </c>
      <c r="R127" s="5">
        <f>Q127*35</f>
        <v>1036</v>
      </c>
    </row>
    <row r="128" spans="1:18" ht="14.25">
      <c r="A128" s="6" t="s">
        <v>400</v>
      </c>
      <c r="B128" s="5" t="s">
        <v>346</v>
      </c>
      <c r="C128" s="6" t="s">
        <v>108</v>
      </c>
      <c r="D128" s="6" t="s">
        <v>354</v>
      </c>
      <c r="E128" s="6" t="s">
        <v>343</v>
      </c>
      <c r="F128" s="6">
        <v>51</v>
      </c>
      <c r="G128" s="8">
        <v>10</v>
      </c>
      <c r="H128" s="5">
        <v>1.2</v>
      </c>
      <c r="I128" s="5">
        <f>G128*H128</f>
        <v>12</v>
      </c>
      <c r="J128" s="8"/>
      <c r="K128" s="8"/>
      <c r="L128" s="5"/>
      <c r="M128" s="5"/>
      <c r="N128" s="5"/>
      <c r="O128" s="5">
        <f>I128+N128</f>
        <v>12</v>
      </c>
      <c r="P128" s="5">
        <v>1</v>
      </c>
      <c r="Q128" s="5">
        <f>O128*P128</f>
        <v>12</v>
      </c>
      <c r="R128" s="5">
        <f>Q128*35</f>
        <v>420</v>
      </c>
    </row>
    <row r="129" spans="1:18" ht="14.25">
      <c r="A129" s="6" t="s">
        <v>17</v>
      </c>
      <c r="B129" s="5" t="s">
        <v>346</v>
      </c>
      <c r="C129" s="6" t="s">
        <v>401</v>
      </c>
      <c r="D129" s="6" t="s">
        <v>394</v>
      </c>
      <c r="E129" s="6" t="s">
        <v>343</v>
      </c>
      <c r="F129" s="6">
        <v>98</v>
      </c>
      <c r="G129" s="8">
        <v>50</v>
      </c>
      <c r="H129" s="5">
        <f>0.85+0.005*F129</f>
        <v>1.3399999999999999</v>
      </c>
      <c r="I129" s="5">
        <f>G129*H129</f>
        <v>67</v>
      </c>
      <c r="J129" s="8">
        <v>20</v>
      </c>
      <c r="K129" s="8">
        <v>1</v>
      </c>
      <c r="L129" s="5">
        <f>F129/K129</f>
        <v>98</v>
      </c>
      <c r="M129" s="5">
        <f>1+(L129/30-1)*0.4</f>
        <v>1.9066666666666667</v>
      </c>
      <c r="N129" s="5">
        <f>J129*K129*M129</f>
        <v>38.13333333333333</v>
      </c>
      <c r="O129" s="5">
        <f>I129+N129</f>
        <v>105.13333333333333</v>
      </c>
      <c r="P129" s="5">
        <v>1</v>
      </c>
      <c r="Q129" s="5">
        <f>O129*P129</f>
        <v>105.13333333333333</v>
      </c>
      <c r="R129" s="5">
        <f>Q129*35</f>
        <v>3679.6666666666665</v>
      </c>
    </row>
    <row r="130" spans="1:18" ht="14.25">
      <c r="A130" s="6" t="s">
        <v>17</v>
      </c>
      <c r="B130" s="5" t="s">
        <v>346</v>
      </c>
      <c r="C130" s="6" t="s">
        <v>402</v>
      </c>
      <c r="D130" s="6" t="s">
        <v>394</v>
      </c>
      <c r="E130" s="6" t="s">
        <v>343</v>
      </c>
      <c r="F130" s="6">
        <v>50</v>
      </c>
      <c r="G130" s="6"/>
      <c r="H130" s="5"/>
      <c r="I130" s="5"/>
      <c r="J130" s="6">
        <v>20</v>
      </c>
      <c r="K130" s="6">
        <v>1</v>
      </c>
      <c r="L130" s="5">
        <f>F130/K130</f>
        <v>50</v>
      </c>
      <c r="M130" s="5">
        <f>1+(L130/30-1)*0.4</f>
        <v>1.2666666666666666</v>
      </c>
      <c r="N130" s="5">
        <f>J130*K130*M130</f>
        <v>25.333333333333332</v>
      </c>
      <c r="O130" s="5">
        <f>I130+N130</f>
        <v>25.333333333333332</v>
      </c>
      <c r="P130" s="5">
        <v>1</v>
      </c>
      <c r="Q130" s="5">
        <f>O130*P130</f>
        <v>25.333333333333332</v>
      </c>
      <c r="R130" s="5">
        <f>Q130*35</f>
        <v>886.6666666666666</v>
      </c>
    </row>
    <row r="131" spans="1:18" ht="14.25">
      <c r="A131" s="15" t="s">
        <v>17</v>
      </c>
      <c r="B131" s="16" t="s">
        <v>255</v>
      </c>
      <c r="C131" s="17" t="s">
        <v>567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>
        <v>490</v>
      </c>
    </row>
    <row r="132" spans="1:18" ht="14.25">
      <c r="A132" s="6" t="s">
        <v>403</v>
      </c>
      <c r="B132" s="5" t="s">
        <v>356</v>
      </c>
      <c r="C132" s="6" t="s">
        <v>389</v>
      </c>
      <c r="D132" s="6" t="s">
        <v>390</v>
      </c>
      <c r="E132" s="6" t="s">
        <v>341</v>
      </c>
      <c r="F132" s="6">
        <v>40</v>
      </c>
      <c r="G132" s="6">
        <v>10</v>
      </c>
      <c r="H132" s="5">
        <v>1.2</v>
      </c>
      <c r="I132" s="5">
        <f>G132*H132</f>
        <v>12</v>
      </c>
      <c r="J132" s="6">
        <v>10</v>
      </c>
      <c r="K132" s="6">
        <v>1</v>
      </c>
      <c r="L132" s="5">
        <f>F132/K132</f>
        <v>40</v>
      </c>
      <c r="M132" s="5">
        <f>1+(L132/30-1)*0.4</f>
        <v>1.1333333333333333</v>
      </c>
      <c r="N132" s="5">
        <f>J132*K132*M132</f>
        <v>11.333333333333332</v>
      </c>
      <c r="O132" s="5">
        <f>I132+N132</f>
        <v>23.333333333333332</v>
      </c>
      <c r="P132" s="5">
        <v>1</v>
      </c>
      <c r="Q132" s="5">
        <f>O132*P132</f>
        <v>23.333333333333332</v>
      </c>
      <c r="R132" s="5">
        <f>Q132*40</f>
        <v>933.3333333333333</v>
      </c>
    </row>
    <row r="133" spans="1:18" ht="14.25">
      <c r="A133" s="6" t="s">
        <v>18</v>
      </c>
      <c r="B133" s="5" t="s">
        <v>346</v>
      </c>
      <c r="C133" s="6" t="s">
        <v>115</v>
      </c>
      <c r="D133" s="6" t="s">
        <v>367</v>
      </c>
      <c r="E133" s="6" t="s">
        <v>343</v>
      </c>
      <c r="F133" s="6">
        <v>83</v>
      </c>
      <c r="G133" s="6"/>
      <c r="H133" s="5"/>
      <c r="I133" s="5"/>
      <c r="J133" s="6">
        <v>10</v>
      </c>
      <c r="K133" s="6">
        <v>2</v>
      </c>
      <c r="L133" s="5">
        <f>F133/K133</f>
        <v>41.5</v>
      </c>
      <c r="M133" s="5">
        <f>1+(L133/30-1)*0.4</f>
        <v>1.1533333333333333</v>
      </c>
      <c r="N133" s="5">
        <f>J133*K133*M133</f>
        <v>23.066666666666666</v>
      </c>
      <c r="O133" s="5">
        <f>I133+N133</f>
        <v>23.066666666666666</v>
      </c>
      <c r="P133" s="5">
        <v>1</v>
      </c>
      <c r="Q133" s="5">
        <f>O133*P133</f>
        <v>23.066666666666666</v>
      </c>
      <c r="R133" s="5">
        <f>Q133*35</f>
        <v>807.3333333333334</v>
      </c>
    </row>
    <row r="134" spans="1:18" ht="14.25">
      <c r="A134" s="6" t="s">
        <v>18</v>
      </c>
      <c r="B134" s="5" t="s">
        <v>346</v>
      </c>
      <c r="C134" s="6" t="s">
        <v>404</v>
      </c>
      <c r="D134" s="6" t="s">
        <v>369</v>
      </c>
      <c r="E134" s="6" t="s">
        <v>341</v>
      </c>
      <c r="F134" s="6">
        <v>53</v>
      </c>
      <c r="G134" s="6">
        <v>8</v>
      </c>
      <c r="H134" s="5">
        <v>1.2</v>
      </c>
      <c r="I134" s="5">
        <f>G134*H134</f>
        <v>9.6</v>
      </c>
      <c r="J134" s="6">
        <v>4</v>
      </c>
      <c r="K134" s="6">
        <v>1</v>
      </c>
      <c r="L134" s="5">
        <f>F134/K134</f>
        <v>53</v>
      </c>
      <c r="M134" s="5">
        <f>1+(L134/30-1)*0.4</f>
        <v>1.3066666666666666</v>
      </c>
      <c r="N134" s="5">
        <f>J134*K134*M134</f>
        <v>5.226666666666667</v>
      </c>
      <c r="O134" s="5">
        <f>I134+N134</f>
        <v>14.826666666666666</v>
      </c>
      <c r="P134" s="5">
        <v>1</v>
      </c>
      <c r="Q134" s="5">
        <f>O134*P134</f>
        <v>14.826666666666666</v>
      </c>
      <c r="R134" s="5">
        <f>Q134*35</f>
        <v>518.9333333333333</v>
      </c>
    </row>
    <row r="135" spans="1:18" ht="14.25">
      <c r="A135" s="6" t="s">
        <v>18</v>
      </c>
      <c r="B135" s="5" t="s">
        <v>346</v>
      </c>
      <c r="C135" s="6" t="s">
        <v>404</v>
      </c>
      <c r="D135" s="6" t="s">
        <v>370</v>
      </c>
      <c r="E135" s="6" t="s">
        <v>341</v>
      </c>
      <c r="F135" s="6">
        <v>102</v>
      </c>
      <c r="G135" s="6">
        <v>18</v>
      </c>
      <c r="H135" s="5">
        <f>0.85+0.005*F135</f>
        <v>1.3599999999999999</v>
      </c>
      <c r="I135" s="5">
        <f>G135*H135</f>
        <v>24.479999999999997</v>
      </c>
      <c r="J135" s="6">
        <v>4</v>
      </c>
      <c r="K135" s="6">
        <v>3</v>
      </c>
      <c r="L135" s="5">
        <f>F135/K135</f>
        <v>34</v>
      </c>
      <c r="M135" s="5">
        <f>1+(L135/30-1)*0.4</f>
        <v>1.0533333333333332</v>
      </c>
      <c r="N135" s="5">
        <f>J135*K135*M135</f>
        <v>12.639999999999999</v>
      </c>
      <c r="O135" s="5">
        <f>I135+N135</f>
        <v>37.12</v>
      </c>
      <c r="P135" s="5">
        <v>1</v>
      </c>
      <c r="Q135" s="5">
        <f>O135*P135</f>
        <v>37.12</v>
      </c>
      <c r="R135" s="5">
        <f>Q135*35</f>
        <v>1299.1999999999998</v>
      </c>
    </row>
    <row r="136" spans="1:18" ht="14.25">
      <c r="A136" s="6" t="s">
        <v>18</v>
      </c>
      <c r="B136" s="5" t="s">
        <v>346</v>
      </c>
      <c r="C136" s="6" t="s">
        <v>117</v>
      </c>
      <c r="D136" s="6" t="s">
        <v>340</v>
      </c>
      <c r="E136" s="6" t="s">
        <v>343</v>
      </c>
      <c r="F136" s="6">
        <v>122</v>
      </c>
      <c r="G136" s="6">
        <v>24</v>
      </c>
      <c r="H136" s="5">
        <f>0.85+0.005*F136</f>
        <v>1.46</v>
      </c>
      <c r="I136" s="5">
        <f>G136*H136</f>
        <v>35.04</v>
      </c>
      <c r="J136" s="6">
        <v>12</v>
      </c>
      <c r="K136" s="6">
        <v>3</v>
      </c>
      <c r="L136" s="5">
        <f>F136/K136</f>
        <v>40.666666666666664</v>
      </c>
      <c r="M136" s="5">
        <f>1+(L136/30-1)*0.4</f>
        <v>1.1422222222222222</v>
      </c>
      <c r="N136" s="5">
        <f>J136*K136*M136</f>
        <v>41.120000000000005</v>
      </c>
      <c r="O136" s="5">
        <f>I136+N136</f>
        <v>76.16</v>
      </c>
      <c r="P136" s="5">
        <v>1</v>
      </c>
      <c r="Q136" s="5">
        <f>O136*P136</f>
        <v>76.16</v>
      </c>
      <c r="R136" s="5">
        <f>Q136*35</f>
        <v>2665.6</v>
      </c>
    </row>
    <row r="137" spans="1:18" ht="14.25">
      <c r="A137" s="6" t="s">
        <v>18</v>
      </c>
      <c r="B137" s="5" t="s">
        <v>528</v>
      </c>
      <c r="C137" s="6" t="s">
        <v>115</v>
      </c>
      <c r="D137" s="6" t="s">
        <v>526</v>
      </c>
      <c r="E137" s="6" t="s">
        <v>525</v>
      </c>
      <c r="F137" s="6"/>
      <c r="G137" s="6"/>
      <c r="H137" s="5"/>
      <c r="I137" s="5"/>
      <c r="J137" s="6"/>
      <c r="K137" s="6"/>
      <c r="L137" s="5"/>
      <c r="M137" s="5"/>
      <c r="N137" s="5"/>
      <c r="O137" s="5"/>
      <c r="P137" s="5"/>
      <c r="Q137" s="5" t="s">
        <v>564</v>
      </c>
      <c r="R137" s="5">
        <v>161.4666667</v>
      </c>
    </row>
    <row r="138" spans="1:18" ht="14.25">
      <c r="A138" s="15" t="s">
        <v>18</v>
      </c>
      <c r="B138" s="16" t="s">
        <v>255</v>
      </c>
      <c r="C138" s="17" t="s">
        <v>567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>
        <v>140</v>
      </c>
    </row>
    <row r="139" spans="1:18" ht="14.25">
      <c r="A139" s="15" t="s">
        <v>636</v>
      </c>
      <c r="B139" s="18" t="s">
        <v>530</v>
      </c>
      <c r="C139" s="17" t="s">
        <v>635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>
        <v>240</v>
      </c>
    </row>
    <row r="140" spans="1:18" ht="14.25">
      <c r="A140" s="16" t="s">
        <v>598</v>
      </c>
      <c r="B140" s="16" t="s">
        <v>253</v>
      </c>
      <c r="C140" s="17" t="s">
        <v>567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>
        <v>1120</v>
      </c>
    </row>
    <row r="141" spans="1:18" ht="14.25">
      <c r="A141" s="18" t="s">
        <v>598</v>
      </c>
      <c r="B141" s="18" t="s">
        <v>530</v>
      </c>
      <c r="C141" s="17" t="s">
        <v>635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>
        <v>720</v>
      </c>
    </row>
    <row r="142" spans="1:18" ht="14.25">
      <c r="A142" s="5" t="s">
        <v>275</v>
      </c>
      <c r="B142" s="5" t="s">
        <v>338</v>
      </c>
      <c r="C142" s="6" t="s">
        <v>345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>
        <v>106.08</v>
      </c>
      <c r="R142" s="5">
        <f aca="true" t="shared" si="10" ref="R142:R149">Q142*40</f>
        <v>4243.2</v>
      </c>
    </row>
    <row r="143" spans="1:18" ht="14.25">
      <c r="A143" s="6" t="s">
        <v>19</v>
      </c>
      <c r="B143" s="5" t="s">
        <v>356</v>
      </c>
      <c r="C143" s="6" t="s">
        <v>405</v>
      </c>
      <c r="D143" s="6" t="s">
        <v>347</v>
      </c>
      <c r="E143" s="6" t="s">
        <v>341</v>
      </c>
      <c r="F143" s="6">
        <v>97</v>
      </c>
      <c r="G143" s="6">
        <v>14</v>
      </c>
      <c r="H143" s="5">
        <f>0.85+0.005*F143</f>
        <v>1.335</v>
      </c>
      <c r="I143" s="5">
        <f>G143*H143</f>
        <v>18.689999999999998</v>
      </c>
      <c r="J143" s="6"/>
      <c r="K143" s="6"/>
      <c r="L143" s="5"/>
      <c r="M143" s="5"/>
      <c r="N143" s="5"/>
      <c r="O143" s="5">
        <f aca="true" t="shared" si="11" ref="O143:O149">I143+N143</f>
        <v>18.689999999999998</v>
      </c>
      <c r="P143" s="5">
        <v>1</v>
      </c>
      <c r="Q143" s="5">
        <f aca="true" t="shared" si="12" ref="Q143:Q149">O143*P143</f>
        <v>18.689999999999998</v>
      </c>
      <c r="R143" s="5">
        <f t="shared" si="10"/>
        <v>747.5999999999999</v>
      </c>
    </row>
    <row r="144" spans="1:18" ht="14.25">
      <c r="A144" s="6" t="s">
        <v>19</v>
      </c>
      <c r="B144" s="5" t="s">
        <v>356</v>
      </c>
      <c r="C144" s="6" t="s">
        <v>405</v>
      </c>
      <c r="D144" s="6" t="s">
        <v>370</v>
      </c>
      <c r="E144" s="6" t="s">
        <v>341</v>
      </c>
      <c r="F144" s="6">
        <v>102</v>
      </c>
      <c r="G144" s="6">
        <v>14</v>
      </c>
      <c r="H144" s="5">
        <f>0.85+0.005*F144</f>
        <v>1.3599999999999999</v>
      </c>
      <c r="I144" s="5">
        <f>G144*H144</f>
        <v>19.04</v>
      </c>
      <c r="J144" s="6"/>
      <c r="K144" s="6"/>
      <c r="L144" s="5"/>
      <c r="M144" s="5"/>
      <c r="N144" s="5"/>
      <c r="O144" s="5">
        <f t="shared" si="11"/>
        <v>19.04</v>
      </c>
      <c r="P144" s="5">
        <v>1</v>
      </c>
      <c r="Q144" s="5">
        <f t="shared" si="12"/>
        <v>19.04</v>
      </c>
      <c r="R144" s="5">
        <f t="shared" si="10"/>
        <v>761.5999999999999</v>
      </c>
    </row>
    <row r="145" spans="1:18" ht="14.25">
      <c r="A145" s="6" t="s">
        <v>19</v>
      </c>
      <c r="B145" s="5" t="s">
        <v>356</v>
      </c>
      <c r="C145" s="6" t="s">
        <v>144</v>
      </c>
      <c r="D145" s="6" t="s">
        <v>347</v>
      </c>
      <c r="E145" s="6" t="s">
        <v>341</v>
      </c>
      <c r="F145" s="6">
        <v>49</v>
      </c>
      <c r="G145" s="6"/>
      <c r="H145" s="5"/>
      <c r="I145" s="5"/>
      <c r="J145" s="6">
        <v>30</v>
      </c>
      <c r="K145" s="6">
        <v>1</v>
      </c>
      <c r="L145" s="5">
        <f>F145/K145</f>
        <v>49</v>
      </c>
      <c r="M145" s="5">
        <f>1+(L145/30-1)*0.4</f>
        <v>1.2533333333333334</v>
      </c>
      <c r="N145" s="5">
        <f>J145*K145*M145</f>
        <v>37.6</v>
      </c>
      <c r="O145" s="5">
        <f t="shared" si="11"/>
        <v>37.6</v>
      </c>
      <c r="P145" s="5">
        <v>1</v>
      </c>
      <c r="Q145" s="5">
        <f t="shared" si="12"/>
        <v>37.6</v>
      </c>
      <c r="R145" s="5">
        <f t="shared" si="10"/>
        <v>1504</v>
      </c>
    </row>
    <row r="146" spans="1:18" ht="14.25">
      <c r="A146" s="6" t="s">
        <v>19</v>
      </c>
      <c r="B146" s="5" t="s">
        <v>356</v>
      </c>
      <c r="C146" s="6" t="s">
        <v>405</v>
      </c>
      <c r="D146" s="6" t="s">
        <v>370</v>
      </c>
      <c r="E146" s="6" t="s">
        <v>341</v>
      </c>
      <c r="F146" s="6">
        <v>51</v>
      </c>
      <c r="G146" s="6"/>
      <c r="H146" s="5"/>
      <c r="I146" s="5"/>
      <c r="J146" s="6">
        <v>30</v>
      </c>
      <c r="K146" s="6">
        <v>1</v>
      </c>
      <c r="L146" s="5">
        <f>F146/K146</f>
        <v>51</v>
      </c>
      <c r="M146" s="5">
        <f>1+(L146/30-1)*0.4</f>
        <v>1.28</v>
      </c>
      <c r="N146" s="5">
        <f>J146*K146*M146</f>
        <v>38.4</v>
      </c>
      <c r="O146" s="5">
        <f t="shared" si="11"/>
        <v>38.4</v>
      </c>
      <c r="P146" s="5">
        <v>1</v>
      </c>
      <c r="Q146" s="5">
        <f t="shared" si="12"/>
        <v>38.4</v>
      </c>
      <c r="R146" s="5">
        <f t="shared" si="10"/>
        <v>1536</v>
      </c>
    </row>
    <row r="147" spans="1:18" ht="14.25">
      <c r="A147" s="6" t="s">
        <v>19</v>
      </c>
      <c r="B147" s="5" t="s">
        <v>356</v>
      </c>
      <c r="C147" s="6" t="s">
        <v>145</v>
      </c>
      <c r="D147" s="6" t="s">
        <v>340</v>
      </c>
      <c r="E147" s="6" t="s">
        <v>343</v>
      </c>
      <c r="F147" s="6">
        <v>125</v>
      </c>
      <c r="G147" s="6">
        <v>50</v>
      </c>
      <c r="H147" s="5">
        <f>0.85+0.005*F147</f>
        <v>1.475</v>
      </c>
      <c r="I147" s="5">
        <f>G147*H147</f>
        <v>73.75</v>
      </c>
      <c r="J147" s="6"/>
      <c r="K147" s="6"/>
      <c r="L147" s="5"/>
      <c r="M147" s="5"/>
      <c r="N147" s="5"/>
      <c r="O147" s="5">
        <f t="shared" si="11"/>
        <v>73.75</v>
      </c>
      <c r="P147" s="5">
        <v>1</v>
      </c>
      <c r="Q147" s="5">
        <f t="shared" si="12"/>
        <v>73.75</v>
      </c>
      <c r="R147" s="5">
        <f t="shared" si="10"/>
        <v>2950</v>
      </c>
    </row>
    <row r="148" spans="1:18" ht="14.25">
      <c r="A148" s="6" t="s">
        <v>19</v>
      </c>
      <c r="B148" s="5" t="s">
        <v>356</v>
      </c>
      <c r="C148" s="6" t="s">
        <v>406</v>
      </c>
      <c r="D148" s="6" t="s">
        <v>340</v>
      </c>
      <c r="E148" s="6" t="s">
        <v>343</v>
      </c>
      <c r="F148" s="6">
        <v>63</v>
      </c>
      <c r="G148" s="6"/>
      <c r="H148" s="5"/>
      <c r="I148" s="5"/>
      <c r="J148" s="6">
        <v>30</v>
      </c>
      <c r="K148" s="6">
        <v>1</v>
      </c>
      <c r="L148" s="5">
        <f>F148/K148</f>
        <v>63</v>
      </c>
      <c r="M148" s="5">
        <f>1+(L148/30-1)*0.4</f>
        <v>1.44</v>
      </c>
      <c r="N148" s="5">
        <f>J148*K148*M148</f>
        <v>43.199999999999996</v>
      </c>
      <c r="O148" s="5">
        <f t="shared" si="11"/>
        <v>43.199999999999996</v>
      </c>
      <c r="P148" s="5">
        <v>1</v>
      </c>
      <c r="Q148" s="5">
        <f t="shared" si="12"/>
        <v>43.199999999999996</v>
      </c>
      <c r="R148" s="5">
        <f t="shared" si="10"/>
        <v>1727.9999999999998</v>
      </c>
    </row>
    <row r="149" spans="1:18" ht="14.25">
      <c r="A149" s="6" t="s">
        <v>19</v>
      </c>
      <c r="B149" s="5" t="s">
        <v>356</v>
      </c>
      <c r="C149" s="6" t="s">
        <v>143</v>
      </c>
      <c r="D149" s="6" t="s">
        <v>354</v>
      </c>
      <c r="E149" s="6" t="s">
        <v>343</v>
      </c>
      <c r="F149" s="6">
        <v>51</v>
      </c>
      <c r="G149" s="8">
        <v>18</v>
      </c>
      <c r="H149" s="5">
        <v>1.2</v>
      </c>
      <c r="I149" s="5">
        <f>G149*H149</f>
        <v>21.599999999999998</v>
      </c>
      <c r="J149" s="8"/>
      <c r="K149" s="8"/>
      <c r="L149" s="5"/>
      <c r="M149" s="5"/>
      <c r="N149" s="5"/>
      <c r="O149" s="5">
        <f t="shared" si="11"/>
        <v>21.599999999999998</v>
      </c>
      <c r="P149" s="5">
        <v>1</v>
      </c>
      <c r="Q149" s="5">
        <f t="shared" si="12"/>
        <v>21.599999999999998</v>
      </c>
      <c r="R149" s="5">
        <f t="shared" si="10"/>
        <v>863.9999999999999</v>
      </c>
    </row>
    <row r="150" spans="1:18" ht="14.25">
      <c r="A150" s="5" t="s">
        <v>407</v>
      </c>
      <c r="B150" s="5" t="s">
        <v>356</v>
      </c>
      <c r="C150" s="5" t="s">
        <v>339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>
        <v>213.74</v>
      </c>
      <c r="R150" s="5">
        <f>Q150*20</f>
        <v>4274.8</v>
      </c>
    </row>
    <row r="151" spans="1:18" ht="14.25">
      <c r="A151" s="6" t="s">
        <v>19</v>
      </c>
      <c r="B151" s="5" t="s">
        <v>356</v>
      </c>
      <c r="C151" s="6" t="s">
        <v>146</v>
      </c>
      <c r="D151" s="6" t="s">
        <v>344</v>
      </c>
      <c r="E151" s="6" t="s">
        <v>343</v>
      </c>
      <c r="F151" s="6">
        <v>23</v>
      </c>
      <c r="G151" s="8">
        <v>6</v>
      </c>
      <c r="H151" s="5">
        <v>1.2</v>
      </c>
      <c r="I151" s="5">
        <f>G151*H151</f>
        <v>7.199999999999999</v>
      </c>
      <c r="J151" s="8">
        <v>50</v>
      </c>
      <c r="K151" s="8">
        <v>1</v>
      </c>
      <c r="L151" s="5">
        <f>F151/K151</f>
        <v>23</v>
      </c>
      <c r="M151" s="5">
        <f>1+(L151/30-1)*0.6</f>
        <v>0.8600000000000001</v>
      </c>
      <c r="N151" s="5">
        <f>J151*K151*M151</f>
        <v>43.00000000000001</v>
      </c>
      <c r="O151" s="5">
        <f>I151+N151</f>
        <v>50.2</v>
      </c>
      <c r="P151" s="5">
        <v>1</v>
      </c>
      <c r="Q151" s="5">
        <f>O151*P151</f>
        <v>50.2</v>
      </c>
      <c r="R151" s="5">
        <f>Q151*40</f>
        <v>2008</v>
      </c>
    </row>
    <row r="152" spans="1:18" ht="14.25">
      <c r="A152" s="6" t="s">
        <v>19</v>
      </c>
      <c r="B152" s="5" t="s">
        <v>356</v>
      </c>
      <c r="C152" s="6" t="s">
        <v>147</v>
      </c>
      <c r="D152" s="6" t="s">
        <v>369</v>
      </c>
      <c r="E152" s="6" t="s">
        <v>341</v>
      </c>
      <c r="F152" s="6">
        <v>59</v>
      </c>
      <c r="G152" s="6">
        <v>12</v>
      </c>
      <c r="H152" s="5">
        <v>1.2</v>
      </c>
      <c r="I152" s="5">
        <f>G152*H152</f>
        <v>14.399999999999999</v>
      </c>
      <c r="J152" s="6"/>
      <c r="K152" s="6"/>
      <c r="L152" s="5"/>
      <c r="M152" s="5"/>
      <c r="N152" s="5"/>
      <c r="O152" s="5">
        <f>I152+N152</f>
        <v>14.399999999999999</v>
      </c>
      <c r="P152" s="5">
        <v>1</v>
      </c>
      <c r="Q152" s="5">
        <f>O152*P152</f>
        <v>14.399999999999999</v>
      </c>
      <c r="R152" s="5">
        <f>Q152*40</f>
        <v>576</v>
      </c>
    </row>
    <row r="153" spans="1:18" ht="14.25">
      <c r="A153" s="6" t="s">
        <v>19</v>
      </c>
      <c r="B153" s="5" t="s">
        <v>356</v>
      </c>
      <c r="C153" s="6" t="s">
        <v>148</v>
      </c>
      <c r="D153" s="6" t="s">
        <v>408</v>
      </c>
      <c r="E153" s="6" t="s">
        <v>341</v>
      </c>
      <c r="F153" s="6">
        <v>25</v>
      </c>
      <c r="G153" s="6"/>
      <c r="H153" s="5"/>
      <c r="I153" s="5"/>
      <c r="J153" s="6">
        <v>40</v>
      </c>
      <c r="K153" s="6">
        <v>1</v>
      </c>
      <c r="L153" s="5">
        <f>F153/K153</f>
        <v>25</v>
      </c>
      <c r="M153" s="5">
        <f>1+(L153/30-1)*0.6</f>
        <v>0.9</v>
      </c>
      <c r="N153" s="5">
        <f>J153*K153*M153</f>
        <v>36</v>
      </c>
      <c r="O153" s="5">
        <f>I153+N153</f>
        <v>36</v>
      </c>
      <c r="P153" s="5">
        <v>1</v>
      </c>
      <c r="Q153" s="5">
        <f>O153*P153</f>
        <v>36</v>
      </c>
      <c r="R153" s="5">
        <f>Q153*40</f>
        <v>1440</v>
      </c>
    </row>
    <row r="154" spans="1:18" ht="14.25">
      <c r="A154" s="6" t="s">
        <v>19</v>
      </c>
      <c r="B154" s="5" t="s">
        <v>356</v>
      </c>
      <c r="C154" s="6" t="s">
        <v>345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>
        <v>60.84</v>
      </c>
      <c r="R154" s="5">
        <f>Q154*40</f>
        <v>2433.6000000000004</v>
      </c>
    </row>
    <row r="155" spans="1:18" ht="14.25">
      <c r="A155" s="6" t="s">
        <v>19</v>
      </c>
      <c r="B155" s="5" t="s">
        <v>523</v>
      </c>
      <c r="C155" s="6" t="s">
        <v>143</v>
      </c>
      <c r="D155" s="6" t="s">
        <v>529</v>
      </c>
      <c r="E155" s="6" t="s">
        <v>525</v>
      </c>
      <c r="F155" s="6"/>
      <c r="G155" s="8"/>
      <c r="H155" s="5"/>
      <c r="I155" s="5"/>
      <c r="J155" s="8"/>
      <c r="K155" s="8"/>
      <c r="L155" s="5"/>
      <c r="M155" s="5"/>
      <c r="N155" s="5"/>
      <c r="O155" s="5"/>
      <c r="P155" s="5"/>
      <c r="Q155" s="5" t="s">
        <v>564</v>
      </c>
      <c r="R155" s="5">
        <v>172.8</v>
      </c>
    </row>
    <row r="156" spans="1:18" ht="14.25">
      <c r="A156" s="15" t="s">
        <v>569</v>
      </c>
      <c r="B156" s="16" t="s">
        <v>254</v>
      </c>
      <c r="C156" s="17" t="s">
        <v>567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>
        <v>1120</v>
      </c>
    </row>
    <row r="157" spans="1:18" ht="14.25">
      <c r="A157" s="15" t="s">
        <v>569</v>
      </c>
      <c r="B157" s="18" t="s">
        <v>523</v>
      </c>
      <c r="C157" s="17" t="s">
        <v>635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>
        <v>1440</v>
      </c>
    </row>
    <row r="158" spans="1:18" ht="14.25">
      <c r="A158" s="6" t="s">
        <v>409</v>
      </c>
      <c r="B158" s="5" t="s">
        <v>356</v>
      </c>
      <c r="C158" s="6" t="s">
        <v>410</v>
      </c>
      <c r="D158" s="6" t="s">
        <v>367</v>
      </c>
      <c r="E158" s="6" t="s">
        <v>341</v>
      </c>
      <c r="F158" s="6">
        <v>85</v>
      </c>
      <c r="G158" s="6">
        <v>40</v>
      </c>
      <c r="H158" s="5">
        <f>0.85+0.005*F158</f>
        <v>1.275</v>
      </c>
      <c r="I158" s="5">
        <f>G158*H158</f>
        <v>51</v>
      </c>
      <c r="J158" s="6">
        <v>20</v>
      </c>
      <c r="K158" s="6">
        <v>2</v>
      </c>
      <c r="L158" s="5">
        <f>F158/K158</f>
        <v>42.5</v>
      </c>
      <c r="M158" s="5">
        <f>1+(L158/30-1)*0.4</f>
        <v>1.1666666666666667</v>
      </c>
      <c r="N158" s="5">
        <f>J158*K158*M158</f>
        <v>46.66666666666667</v>
      </c>
      <c r="O158" s="5">
        <f>I158+N158</f>
        <v>97.66666666666667</v>
      </c>
      <c r="P158" s="5">
        <v>1</v>
      </c>
      <c r="Q158" s="5">
        <f>O158*P158</f>
        <v>97.66666666666667</v>
      </c>
      <c r="R158" s="5">
        <f>Q158*40</f>
        <v>3906.666666666667</v>
      </c>
    </row>
    <row r="159" spans="1:18" ht="14.25">
      <c r="A159" s="15" t="s">
        <v>570</v>
      </c>
      <c r="B159" s="16" t="s">
        <v>254</v>
      </c>
      <c r="C159" s="17" t="s">
        <v>567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>
        <v>400</v>
      </c>
    </row>
    <row r="160" spans="1:18" ht="14.25">
      <c r="A160" s="15" t="s">
        <v>570</v>
      </c>
      <c r="B160" s="16" t="s">
        <v>254</v>
      </c>
      <c r="C160" s="6" t="s">
        <v>666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>
        <v>200</v>
      </c>
    </row>
    <row r="161" spans="1:18" ht="14.25">
      <c r="A161" s="6" t="s">
        <v>20</v>
      </c>
      <c r="B161" s="5" t="s">
        <v>677</v>
      </c>
      <c r="C161" s="6" t="s">
        <v>678</v>
      </c>
      <c r="D161" s="6" t="s">
        <v>679</v>
      </c>
      <c r="E161" s="6" t="s">
        <v>680</v>
      </c>
      <c r="F161" s="6"/>
      <c r="G161" s="6"/>
      <c r="H161" s="5"/>
      <c r="I161" s="5"/>
      <c r="J161" s="6"/>
      <c r="K161" s="6"/>
      <c r="L161" s="6"/>
      <c r="M161" s="5"/>
      <c r="N161" s="5"/>
      <c r="O161" s="5"/>
      <c r="P161" s="5">
        <v>1</v>
      </c>
      <c r="Q161" s="5">
        <v>96</v>
      </c>
      <c r="R161" s="5">
        <f>Q161*35</f>
        <v>3360</v>
      </c>
    </row>
    <row r="162" spans="1:18" ht="14.25">
      <c r="A162" s="6" t="s">
        <v>411</v>
      </c>
      <c r="B162" s="5" t="s">
        <v>356</v>
      </c>
      <c r="C162" s="6" t="s">
        <v>149</v>
      </c>
      <c r="D162" s="6" t="s">
        <v>412</v>
      </c>
      <c r="E162" s="6" t="s">
        <v>341</v>
      </c>
      <c r="F162" s="6">
        <v>113</v>
      </c>
      <c r="G162" s="6">
        <v>16</v>
      </c>
      <c r="H162" s="5">
        <f>0.85+0.005*F162</f>
        <v>1.415</v>
      </c>
      <c r="I162" s="5">
        <f>G162*H162</f>
        <v>22.64</v>
      </c>
      <c r="J162" s="6">
        <v>4</v>
      </c>
      <c r="K162" s="6">
        <v>3</v>
      </c>
      <c r="L162" s="5">
        <f>F162/K162</f>
        <v>37.666666666666664</v>
      </c>
      <c r="M162" s="5">
        <f>1+(L162/30-1)*0.4</f>
        <v>1.1022222222222222</v>
      </c>
      <c r="N162" s="5">
        <f>J162*K162*M162</f>
        <v>13.226666666666667</v>
      </c>
      <c r="O162" s="5">
        <f>I162+N162</f>
        <v>35.86666666666667</v>
      </c>
      <c r="P162" s="5">
        <v>1</v>
      </c>
      <c r="Q162" s="5">
        <f>O162*P162</f>
        <v>35.86666666666667</v>
      </c>
      <c r="R162" s="5">
        <f>Q162*40</f>
        <v>1434.6666666666667</v>
      </c>
    </row>
    <row r="163" spans="1:18" ht="14.25">
      <c r="A163" s="6" t="s">
        <v>411</v>
      </c>
      <c r="B163" s="5" t="s">
        <v>356</v>
      </c>
      <c r="C163" s="6" t="s">
        <v>345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>
        <v>28.6</v>
      </c>
      <c r="R163" s="5">
        <f>Q163*40</f>
        <v>1144</v>
      </c>
    </row>
    <row r="164" spans="1:18" ht="14.25">
      <c r="A164" s="6" t="s">
        <v>543</v>
      </c>
      <c r="B164" s="5" t="s">
        <v>523</v>
      </c>
      <c r="C164" s="6" t="s">
        <v>149</v>
      </c>
      <c r="D164" s="6" t="s">
        <v>544</v>
      </c>
      <c r="E164" s="6" t="s">
        <v>541</v>
      </c>
      <c r="F164" s="6"/>
      <c r="G164" s="6"/>
      <c r="H164" s="5"/>
      <c r="I164" s="5"/>
      <c r="J164" s="6"/>
      <c r="K164" s="6"/>
      <c r="L164" s="5"/>
      <c r="M164" s="5"/>
      <c r="N164" s="5"/>
      <c r="O164" s="5"/>
      <c r="P164" s="5"/>
      <c r="Q164" s="5" t="s">
        <v>564</v>
      </c>
      <c r="R164" s="5">
        <v>279.4666667</v>
      </c>
    </row>
    <row r="165" spans="1:18" ht="14.25">
      <c r="A165" s="15" t="s">
        <v>571</v>
      </c>
      <c r="B165" s="16" t="s">
        <v>254</v>
      </c>
      <c r="C165" s="17" t="s">
        <v>567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>
        <v>160</v>
      </c>
    </row>
    <row r="166" spans="1:18" ht="14.25">
      <c r="A166" s="6" t="s">
        <v>21</v>
      </c>
      <c r="B166" s="5" t="s">
        <v>346</v>
      </c>
      <c r="C166" s="6" t="s">
        <v>405</v>
      </c>
      <c r="D166" s="6" t="s">
        <v>347</v>
      </c>
      <c r="E166" s="6" t="s">
        <v>341</v>
      </c>
      <c r="F166" s="6">
        <v>97</v>
      </c>
      <c r="G166" s="6">
        <v>6</v>
      </c>
      <c r="H166" s="5">
        <f>0.85+0.005*F166</f>
        <v>1.335</v>
      </c>
      <c r="I166" s="5">
        <f>G166*H166</f>
        <v>8.01</v>
      </c>
      <c r="J166" s="6"/>
      <c r="K166" s="6"/>
      <c r="L166" s="5"/>
      <c r="M166" s="5"/>
      <c r="N166" s="5"/>
      <c r="O166" s="5">
        <f>I166+N166</f>
        <v>8.01</v>
      </c>
      <c r="P166" s="5">
        <v>1</v>
      </c>
      <c r="Q166" s="5">
        <f>O166*P166</f>
        <v>8.01</v>
      </c>
      <c r="R166" s="5">
        <f>Q166*35</f>
        <v>280.34999999999997</v>
      </c>
    </row>
    <row r="167" spans="1:18" ht="14.25">
      <c r="A167" s="6" t="s">
        <v>413</v>
      </c>
      <c r="B167" s="5" t="s">
        <v>346</v>
      </c>
      <c r="C167" s="6" t="s">
        <v>405</v>
      </c>
      <c r="D167" s="6" t="s">
        <v>370</v>
      </c>
      <c r="E167" s="6" t="s">
        <v>341</v>
      </c>
      <c r="F167" s="6">
        <v>102</v>
      </c>
      <c r="G167" s="6">
        <v>6</v>
      </c>
      <c r="H167" s="5">
        <f>0.85+0.005*F167</f>
        <v>1.3599999999999999</v>
      </c>
      <c r="I167" s="5">
        <f>G167*H167</f>
        <v>8.16</v>
      </c>
      <c r="J167" s="6"/>
      <c r="K167" s="6"/>
      <c r="L167" s="5"/>
      <c r="M167" s="5"/>
      <c r="N167" s="5"/>
      <c r="O167" s="5">
        <f>I167+N167</f>
        <v>8.16</v>
      </c>
      <c r="P167" s="5">
        <v>1</v>
      </c>
      <c r="Q167" s="5">
        <f>O167*P167</f>
        <v>8.16</v>
      </c>
      <c r="R167" s="5">
        <f>Q167*35</f>
        <v>285.6</v>
      </c>
    </row>
    <row r="168" spans="1:18" ht="14.25">
      <c r="A168" s="6" t="s">
        <v>413</v>
      </c>
      <c r="B168" s="5" t="s">
        <v>346</v>
      </c>
      <c r="C168" s="6" t="s">
        <v>148</v>
      </c>
      <c r="D168" s="6" t="s">
        <v>408</v>
      </c>
      <c r="E168" s="6" t="s">
        <v>341</v>
      </c>
      <c r="F168" s="6">
        <v>26</v>
      </c>
      <c r="G168" s="6"/>
      <c r="H168" s="5"/>
      <c r="I168" s="5"/>
      <c r="J168" s="6">
        <v>40</v>
      </c>
      <c r="K168" s="6">
        <v>1</v>
      </c>
      <c r="L168" s="5">
        <f>F168/K168</f>
        <v>26</v>
      </c>
      <c r="M168" s="5">
        <f>1+(L168/30-1)*0.6</f>
        <v>0.92</v>
      </c>
      <c r="N168" s="5">
        <f>J168*K168*M168</f>
        <v>36.800000000000004</v>
      </c>
      <c r="O168" s="5">
        <f>I168+N168</f>
        <v>36.800000000000004</v>
      </c>
      <c r="P168" s="5">
        <v>1</v>
      </c>
      <c r="Q168" s="5">
        <f>O168*P168</f>
        <v>36.800000000000004</v>
      </c>
      <c r="R168" s="5">
        <f>Q168*35</f>
        <v>1288.0000000000002</v>
      </c>
    </row>
    <row r="169" spans="1:18" ht="14.25">
      <c r="A169" s="6" t="s">
        <v>413</v>
      </c>
      <c r="B169" s="5" t="s">
        <v>346</v>
      </c>
      <c r="C169" s="6" t="s">
        <v>414</v>
      </c>
      <c r="D169" s="6" t="s">
        <v>344</v>
      </c>
      <c r="E169" s="6" t="s">
        <v>341</v>
      </c>
      <c r="F169" s="6">
        <v>40</v>
      </c>
      <c r="G169" s="6">
        <v>14</v>
      </c>
      <c r="H169" s="5">
        <v>1.2</v>
      </c>
      <c r="I169" s="5">
        <f>G169*H169</f>
        <v>16.8</v>
      </c>
      <c r="J169" s="6"/>
      <c r="K169" s="6"/>
      <c r="L169" s="5"/>
      <c r="M169" s="5"/>
      <c r="N169" s="5"/>
      <c r="O169" s="5">
        <f>I169+N169</f>
        <v>16.8</v>
      </c>
      <c r="P169" s="5">
        <v>1</v>
      </c>
      <c r="Q169" s="5">
        <f>O169*P169</f>
        <v>16.8</v>
      </c>
      <c r="R169" s="5">
        <f>Q169*35</f>
        <v>588</v>
      </c>
    </row>
    <row r="170" spans="1:18" ht="14.25">
      <c r="A170" s="6" t="s">
        <v>545</v>
      </c>
      <c r="B170" s="5" t="s">
        <v>528</v>
      </c>
      <c r="C170" s="6" t="s">
        <v>148</v>
      </c>
      <c r="D170" s="6" t="s">
        <v>546</v>
      </c>
      <c r="E170" s="6" t="s">
        <v>541</v>
      </c>
      <c r="F170" s="6"/>
      <c r="G170" s="6"/>
      <c r="H170" s="5"/>
      <c r="I170" s="5"/>
      <c r="J170" s="6"/>
      <c r="K170" s="6"/>
      <c r="L170" s="5"/>
      <c r="M170" s="5"/>
      <c r="N170" s="5"/>
      <c r="O170" s="5"/>
      <c r="P170" s="5"/>
      <c r="Q170" s="5" t="s">
        <v>564</v>
      </c>
      <c r="R170" s="5">
        <v>257.6</v>
      </c>
    </row>
    <row r="171" spans="1:18" ht="14.25">
      <c r="A171" s="5" t="s">
        <v>276</v>
      </c>
      <c r="B171" s="5" t="s">
        <v>338</v>
      </c>
      <c r="C171" s="6" t="s">
        <v>345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>
        <v>97.5</v>
      </c>
      <c r="R171" s="5">
        <f>Q171*40</f>
        <v>3900</v>
      </c>
    </row>
    <row r="172" spans="1:18" ht="14.25">
      <c r="A172" s="6" t="s">
        <v>415</v>
      </c>
      <c r="B172" s="5" t="s">
        <v>346</v>
      </c>
      <c r="C172" s="6" t="s">
        <v>416</v>
      </c>
      <c r="D172" s="6" t="s">
        <v>234</v>
      </c>
      <c r="E172" s="6" t="s">
        <v>360</v>
      </c>
      <c r="F172" s="6">
        <v>94</v>
      </c>
      <c r="G172" s="6">
        <v>10</v>
      </c>
      <c r="H172" s="5">
        <f>0.85+0.005*F172</f>
        <v>1.32</v>
      </c>
      <c r="I172" s="5">
        <f>G172*H172</f>
        <v>13.200000000000001</v>
      </c>
      <c r="J172" s="6">
        <v>10</v>
      </c>
      <c r="K172" s="6">
        <v>1</v>
      </c>
      <c r="L172" s="5">
        <f>F172/K172</f>
        <v>94</v>
      </c>
      <c r="M172" s="5">
        <f>1+(L172/30-1)*0.4</f>
        <v>1.8533333333333335</v>
      </c>
      <c r="N172" s="5">
        <f>J172*K172*M172</f>
        <v>18.533333333333335</v>
      </c>
      <c r="O172" s="5">
        <f>I172+N172</f>
        <v>31.733333333333334</v>
      </c>
      <c r="P172" s="5">
        <v>1</v>
      </c>
      <c r="Q172" s="5">
        <f>O172*P172</f>
        <v>31.733333333333334</v>
      </c>
      <c r="R172" s="5">
        <f>Q172*35</f>
        <v>1110.6666666666667</v>
      </c>
    </row>
    <row r="173" spans="1:18" ht="14.25">
      <c r="A173" s="6" t="s">
        <v>22</v>
      </c>
      <c r="B173" s="5" t="s">
        <v>346</v>
      </c>
      <c r="C173" s="6" t="s">
        <v>417</v>
      </c>
      <c r="D173" s="6" t="s">
        <v>418</v>
      </c>
      <c r="E173" s="6" t="s">
        <v>343</v>
      </c>
      <c r="F173" s="6">
        <v>87</v>
      </c>
      <c r="G173" s="6">
        <v>16</v>
      </c>
      <c r="H173" s="5">
        <f>0.85+0.005*F173</f>
        <v>1.285</v>
      </c>
      <c r="I173" s="5">
        <f>G173*H173</f>
        <v>20.56</v>
      </c>
      <c r="J173" s="6">
        <v>4</v>
      </c>
      <c r="K173" s="6">
        <f>F173/L173</f>
        <v>2.9</v>
      </c>
      <c r="L173" s="5">
        <v>30</v>
      </c>
      <c r="M173" s="5">
        <f>1+(L173/30-1)*0.6</f>
        <v>1</v>
      </c>
      <c r="N173" s="5">
        <f>J173*K173*M173</f>
        <v>11.6</v>
      </c>
      <c r="O173" s="5">
        <f>I173+N173</f>
        <v>32.16</v>
      </c>
      <c r="P173" s="5">
        <v>1</v>
      </c>
      <c r="Q173" s="5">
        <f>O173*P173</f>
        <v>32.16</v>
      </c>
      <c r="R173" s="5">
        <f>Q173*35</f>
        <v>1125.6</v>
      </c>
    </row>
    <row r="174" spans="1:18" ht="14.25">
      <c r="A174" s="6" t="s">
        <v>415</v>
      </c>
      <c r="B174" s="5" t="s">
        <v>346</v>
      </c>
      <c r="C174" s="6" t="s">
        <v>150</v>
      </c>
      <c r="D174" s="6" t="s">
        <v>342</v>
      </c>
      <c r="E174" s="6" t="s">
        <v>341</v>
      </c>
      <c r="F174" s="6">
        <v>58</v>
      </c>
      <c r="G174" s="6">
        <v>10</v>
      </c>
      <c r="H174" s="5">
        <v>1.2</v>
      </c>
      <c r="I174" s="5">
        <f>G174*H174</f>
        <v>12</v>
      </c>
      <c r="J174" s="6">
        <v>20</v>
      </c>
      <c r="K174" s="6">
        <f>F174/L174</f>
        <v>1.9333333333333333</v>
      </c>
      <c r="L174" s="5">
        <v>30</v>
      </c>
      <c r="M174" s="5">
        <f>1+(L174/30-1)*0.6</f>
        <v>1</v>
      </c>
      <c r="N174" s="5">
        <f>J174*K174*M174</f>
        <v>38.666666666666664</v>
      </c>
      <c r="O174" s="5">
        <f>I174+N174</f>
        <v>50.666666666666664</v>
      </c>
      <c r="P174" s="5">
        <v>1</v>
      </c>
      <c r="Q174" s="5">
        <f>O174*P174</f>
        <v>50.666666666666664</v>
      </c>
      <c r="R174" s="5">
        <f>Q174*35</f>
        <v>1773.3333333333333</v>
      </c>
    </row>
    <row r="175" spans="1:18" ht="14.25">
      <c r="A175" s="15" t="s">
        <v>588</v>
      </c>
      <c r="B175" s="16" t="s">
        <v>255</v>
      </c>
      <c r="C175" s="17" t="s">
        <v>567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>
        <v>210</v>
      </c>
    </row>
    <row r="176" spans="1:18" ht="14.25">
      <c r="A176" s="6" t="s">
        <v>23</v>
      </c>
      <c r="B176" s="5" t="s">
        <v>338</v>
      </c>
      <c r="C176" s="6" t="s">
        <v>151</v>
      </c>
      <c r="D176" s="6" t="s">
        <v>394</v>
      </c>
      <c r="E176" s="6" t="s">
        <v>341</v>
      </c>
      <c r="F176" s="6">
        <v>98</v>
      </c>
      <c r="G176" s="6"/>
      <c r="H176" s="5"/>
      <c r="I176" s="5"/>
      <c r="J176" s="6">
        <v>20</v>
      </c>
      <c r="K176" s="6">
        <f>F176/L176</f>
        <v>3.2666666666666666</v>
      </c>
      <c r="L176" s="5">
        <v>30</v>
      </c>
      <c r="M176" s="5">
        <f>1+(L176/30-1)*0.6</f>
        <v>1</v>
      </c>
      <c r="N176" s="5">
        <f>J176*K176*M176</f>
        <v>65.33333333333333</v>
      </c>
      <c r="O176" s="5">
        <f>I176+N176</f>
        <v>65.33333333333333</v>
      </c>
      <c r="P176" s="5">
        <v>1</v>
      </c>
      <c r="Q176" s="5">
        <f>O176*P176</f>
        <v>65.33333333333333</v>
      </c>
      <c r="R176" s="5">
        <f>Q176*40</f>
        <v>2613.333333333333</v>
      </c>
    </row>
    <row r="177" spans="1:18" ht="14.25">
      <c r="A177" s="6" t="s">
        <v>23</v>
      </c>
      <c r="B177" s="5" t="s">
        <v>338</v>
      </c>
      <c r="C177" s="6" t="s">
        <v>345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>
        <v>42.9</v>
      </c>
      <c r="R177" s="5">
        <f>Q177*40</f>
        <v>1716</v>
      </c>
    </row>
    <row r="178" spans="1:18" ht="14.25">
      <c r="A178" s="15" t="s">
        <v>23</v>
      </c>
      <c r="B178" s="16" t="s">
        <v>253</v>
      </c>
      <c r="C178" s="17" t="s">
        <v>567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>
        <v>1360</v>
      </c>
    </row>
    <row r="179" spans="1:18" ht="14.25">
      <c r="A179" s="15" t="s">
        <v>23</v>
      </c>
      <c r="B179" s="18" t="s">
        <v>530</v>
      </c>
      <c r="C179" s="17" t="s">
        <v>635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>
        <v>960</v>
      </c>
    </row>
    <row r="180" spans="1:18" ht="14.25">
      <c r="A180" s="6" t="s">
        <v>24</v>
      </c>
      <c r="B180" s="5" t="s">
        <v>338</v>
      </c>
      <c r="C180" s="6" t="s">
        <v>152</v>
      </c>
      <c r="D180" s="6" t="s">
        <v>408</v>
      </c>
      <c r="E180" s="6" t="s">
        <v>341</v>
      </c>
      <c r="F180" s="6">
        <v>51</v>
      </c>
      <c r="G180" s="6">
        <v>8</v>
      </c>
      <c r="H180" s="5">
        <v>1.2</v>
      </c>
      <c r="I180" s="5">
        <f>G180*H180</f>
        <v>9.6</v>
      </c>
      <c r="J180" s="6"/>
      <c r="K180" s="6"/>
      <c r="L180" s="5"/>
      <c r="M180" s="5"/>
      <c r="N180" s="5"/>
      <c r="O180" s="5">
        <f>I180+N180</f>
        <v>9.6</v>
      </c>
      <c r="P180" s="5">
        <v>1</v>
      </c>
      <c r="Q180" s="5">
        <f>O180*P180</f>
        <v>9.6</v>
      </c>
      <c r="R180" s="5">
        <f>Q180*40</f>
        <v>384</v>
      </c>
    </row>
    <row r="181" spans="1:18" ht="14.25">
      <c r="A181" s="6" t="s">
        <v>24</v>
      </c>
      <c r="B181" s="5" t="s">
        <v>338</v>
      </c>
      <c r="C181" s="6" t="s">
        <v>345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>
        <v>31.2</v>
      </c>
      <c r="R181" s="5">
        <f>Q181*40</f>
        <v>1248</v>
      </c>
    </row>
    <row r="182" spans="1:18" ht="14.25">
      <c r="A182" s="6" t="s">
        <v>24</v>
      </c>
      <c r="B182" s="5" t="s">
        <v>530</v>
      </c>
      <c r="C182" s="6" t="s">
        <v>152</v>
      </c>
      <c r="D182" s="6" t="s">
        <v>546</v>
      </c>
      <c r="E182" s="6" t="s">
        <v>541</v>
      </c>
      <c r="F182" s="6"/>
      <c r="G182" s="6"/>
      <c r="H182" s="5"/>
      <c r="I182" s="5"/>
      <c r="J182" s="6"/>
      <c r="K182" s="6"/>
      <c r="L182" s="5"/>
      <c r="M182" s="5"/>
      <c r="N182" s="5"/>
      <c r="O182" s="5"/>
      <c r="P182" s="5"/>
      <c r="Q182" s="5" t="s">
        <v>564</v>
      </c>
      <c r="R182" s="5">
        <v>76.8</v>
      </c>
    </row>
    <row r="183" spans="1:18" ht="14.25">
      <c r="A183" s="15" t="s">
        <v>24</v>
      </c>
      <c r="B183" s="16" t="s">
        <v>253</v>
      </c>
      <c r="C183" s="17" t="s">
        <v>567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>
        <v>720</v>
      </c>
    </row>
    <row r="184" spans="1:18" ht="14.25">
      <c r="A184" s="15" t="s">
        <v>24</v>
      </c>
      <c r="B184" s="18" t="s">
        <v>530</v>
      </c>
      <c r="C184" s="17" t="s">
        <v>635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>
        <v>240</v>
      </c>
    </row>
    <row r="185" spans="1:18" ht="14.25">
      <c r="A185" s="6" t="s">
        <v>419</v>
      </c>
      <c r="B185" s="5" t="s">
        <v>338</v>
      </c>
      <c r="C185" s="6" t="s">
        <v>129</v>
      </c>
      <c r="D185" s="6" t="s">
        <v>340</v>
      </c>
      <c r="E185" s="6" t="s">
        <v>341</v>
      </c>
      <c r="F185" s="6">
        <v>125</v>
      </c>
      <c r="G185" s="6">
        <v>28</v>
      </c>
      <c r="H185" s="5">
        <f>0.85+0.005*F185</f>
        <v>1.475</v>
      </c>
      <c r="I185" s="5">
        <f>G185*H185</f>
        <v>41.300000000000004</v>
      </c>
      <c r="J185" s="6"/>
      <c r="K185" s="6"/>
      <c r="L185" s="5"/>
      <c r="M185" s="5"/>
      <c r="N185" s="5"/>
      <c r="O185" s="5">
        <f>I185+N185</f>
        <v>41.300000000000004</v>
      </c>
      <c r="P185" s="5">
        <v>1</v>
      </c>
      <c r="Q185" s="5">
        <f>O185*P185</f>
        <v>41.300000000000004</v>
      </c>
      <c r="R185" s="5">
        <f>Q185*40</f>
        <v>1652.0000000000002</v>
      </c>
    </row>
    <row r="186" spans="1:18" ht="14.25">
      <c r="A186" s="6" t="s">
        <v>419</v>
      </c>
      <c r="B186" s="5" t="s">
        <v>338</v>
      </c>
      <c r="C186" s="6" t="s">
        <v>345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>
        <v>117</v>
      </c>
      <c r="R186" s="5">
        <f>Q186*40</f>
        <v>4680</v>
      </c>
    </row>
    <row r="187" spans="1:18" ht="14.25">
      <c r="A187" s="15" t="s">
        <v>600</v>
      </c>
      <c r="B187" s="16" t="s">
        <v>253</v>
      </c>
      <c r="C187" s="17" t="s">
        <v>567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>
        <v>2160</v>
      </c>
    </row>
    <row r="188" spans="1:18" ht="14.25">
      <c r="A188" s="15" t="s">
        <v>599</v>
      </c>
      <c r="B188" s="18" t="s">
        <v>530</v>
      </c>
      <c r="C188" s="17" t="s">
        <v>635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>
        <v>960</v>
      </c>
    </row>
    <row r="189" spans="1:18" ht="14.25">
      <c r="A189" s="15" t="s">
        <v>599</v>
      </c>
      <c r="B189" s="18" t="s">
        <v>530</v>
      </c>
      <c r="C189" s="6" t="s">
        <v>666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>
        <v>300</v>
      </c>
    </row>
    <row r="190" spans="1:18" ht="14.25">
      <c r="A190" s="15" t="s">
        <v>599</v>
      </c>
      <c r="B190" s="18" t="s">
        <v>530</v>
      </c>
      <c r="C190" s="6" t="s">
        <v>666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>
        <v>500</v>
      </c>
    </row>
    <row r="191" spans="1:18" ht="14.25">
      <c r="A191" s="18" t="s">
        <v>634</v>
      </c>
      <c r="B191" s="18" t="s">
        <v>258</v>
      </c>
      <c r="C191" s="17" t="s">
        <v>567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>
        <v>140</v>
      </c>
    </row>
    <row r="192" spans="1:18" ht="14.25">
      <c r="A192" s="18" t="s">
        <v>634</v>
      </c>
      <c r="B192" s="18" t="s">
        <v>258</v>
      </c>
      <c r="C192" s="6" t="s">
        <v>666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>
        <v>300</v>
      </c>
    </row>
    <row r="193" spans="1:18" ht="14.25">
      <c r="A193" s="6" t="s">
        <v>25</v>
      </c>
      <c r="B193" s="5" t="s">
        <v>338</v>
      </c>
      <c r="C193" s="6" t="s">
        <v>119</v>
      </c>
      <c r="D193" s="6" t="s">
        <v>357</v>
      </c>
      <c r="E193" s="6" t="s">
        <v>341</v>
      </c>
      <c r="F193" s="6">
        <v>38</v>
      </c>
      <c r="G193" s="6">
        <v>8</v>
      </c>
      <c r="H193" s="5">
        <v>1.2</v>
      </c>
      <c r="I193" s="5">
        <f>G193*H193</f>
        <v>9.6</v>
      </c>
      <c r="J193" s="6">
        <v>2</v>
      </c>
      <c r="K193" s="6">
        <f>F193/L193</f>
        <v>1.2666666666666666</v>
      </c>
      <c r="L193" s="5">
        <v>30</v>
      </c>
      <c r="M193" s="5">
        <f>1+(L193/30-1)*0.6</f>
        <v>1</v>
      </c>
      <c r="N193" s="5">
        <f>J193*K193*M193</f>
        <v>2.533333333333333</v>
      </c>
      <c r="O193" s="5">
        <f>I193+N193</f>
        <v>12.133333333333333</v>
      </c>
      <c r="P193" s="5">
        <v>1</v>
      </c>
      <c r="Q193" s="5">
        <f>O193*P193</f>
        <v>12.133333333333333</v>
      </c>
      <c r="R193" s="5">
        <f>Q193*40</f>
        <v>485.3333333333333</v>
      </c>
    </row>
    <row r="194" spans="1:18" ht="14.25">
      <c r="A194" s="6" t="s">
        <v>25</v>
      </c>
      <c r="B194" s="5" t="s">
        <v>338</v>
      </c>
      <c r="C194" s="6" t="s">
        <v>401</v>
      </c>
      <c r="D194" s="6" t="s">
        <v>394</v>
      </c>
      <c r="E194" s="6" t="s">
        <v>343</v>
      </c>
      <c r="F194" s="6">
        <v>98</v>
      </c>
      <c r="G194" s="8">
        <v>10</v>
      </c>
      <c r="H194" s="5">
        <f>0.85+0.005*F194</f>
        <v>1.3399999999999999</v>
      </c>
      <c r="I194" s="5">
        <f>G194*H194</f>
        <v>13.399999999999999</v>
      </c>
      <c r="J194" s="8"/>
      <c r="K194" s="8"/>
      <c r="L194" s="5"/>
      <c r="M194" s="5"/>
      <c r="N194" s="5"/>
      <c r="O194" s="5">
        <f>I194+N194</f>
        <v>13.399999999999999</v>
      </c>
      <c r="P194" s="5">
        <v>1</v>
      </c>
      <c r="Q194" s="5">
        <f>O194*P194</f>
        <v>13.399999999999999</v>
      </c>
      <c r="R194" s="5">
        <f>Q194*40</f>
        <v>536</v>
      </c>
    </row>
    <row r="195" spans="1:18" ht="14.25">
      <c r="A195" s="6" t="s">
        <v>25</v>
      </c>
      <c r="B195" s="5" t="s">
        <v>338</v>
      </c>
      <c r="C195" s="6" t="s">
        <v>345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>
        <v>57.2</v>
      </c>
      <c r="R195" s="5">
        <f>Q195*40</f>
        <v>2288</v>
      </c>
    </row>
    <row r="196" spans="1:18" ht="14.25">
      <c r="A196" s="15" t="s">
        <v>25</v>
      </c>
      <c r="B196" s="16" t="s">
        <v>253</v>
      </c>
      <c r="C196" s="17" t="s">
        <v>567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>
        <v>1200</v>
      </c>
    </row>
    <row r="197" spans="1:18" ht="14.25">
      <c r="A197" s="15" t="s">
        <v>25</v>
      </c>
      <c r="B197" s="18" t="s">
        <v>530</v>
      </c>
      <c r="C197" s="17" t="s">
        <v>635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>
        <v>240</v>
      </c>
    </row>
    <row r="198" spans="1:18" ht="14.25">
      <c r="A198" s="15" t="s">
        <v>25</v>
      </c>
      <c r="B198" s="18" t="s">
        <v>530</v>
      </c>
      <c r="C198" s="6" t="s">
        <v>666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>
        <v>300</v>
      </c>
    </row>
    <row r="199" spans="1:18" ht="14.25">
      <c r="A199" s="6" t="s">
        <v>420</v>
      </c>
      <c r="B199" s="5" t="s">
        <v>361</v>
      </c>
      <c r="C199" s="6" t="s">
        <v>421</v>
      </c>
      <c r="D199" s="6" t="s">
        <v>235</v>
      </c>
      <c r="E199" s="6" t="s">
        <v>360</v>
      </c>
      <c r="F199" s="6">
        <v>18</v>
      </c>
      <c r="G199" s="6"/>
      <c r="H199" s="5"/>
      <c r="I199" s="5"/>
      <c r="J199" s="6">
        <v>20</v>
      </c>
      <c r="K199" s="6">
        <f>F199/L199</f>
        <v>0.6</v>
      </c>
      <c r="L199" s="5">
        <v>30</v>
      </c>
      <c r="M199" s="5">
        <f>1+(L199/30-1)*0.6</f>
        <v>1</v>
      </c>
      <c r="N199" s="5">
        <f>J199*K199*M199</f>
        <v>12</v>
      </c>
      <c r="O199" s="5">
        <f>I199+N199</f>
        <v>12</v>
      </c>
      <c r="P199" s="5">
        <v>1</v>
      </c>
      <c r="Q199" s="5">
        <f>O199*P199</f>
        <v>12</v>
      </c>
      <c r="R199" s="5">
        <f>Q199*35</f>
        <v>420</v>
      </c>
    </row>
    <row r="200" spans="1:18" ht="14.25">
      <c r="A200" s="6" t="s">
        <v>420</v>
      </c>
      <c r="B200" s="5" t="s">
        <v>361</v>
      </c>
      <c r="C200" s="6" t="s">
        <v>379</v>
      </c>
      <c r="D200" s="6" t="s">
        <v>362</v>
      </c>
      <c r="E200" s="6" t="s">
        <v>360</v>
      </c>
      <c r="F200" s="6">
        <v>25</v>
      </c>
      <c r="G200" s="6"/>
      <c r="H200" s="5"/>
      <c r="I200" s="5"/>
      <c r="J200" s="6">
        <v>20</v>
      </c>
      <c r="K200" s="6">
        <v>1</v>
      </c>
      <c r="L200" s="5">
        <f>F200/K200</f>
        <v>25</v>
      </c>
      <c r="M200" s="5">
        <f>1+(L200/30-1)*0.6</f>
        <v>0.9</v>
      </c>
      <c r="N200" s="5">
        <f>J200*K200*M200</f>
        <v>18</v>
      </c>
      <c r="O200" s="5">
        <f>I200+N200</f>
        <v>18</v>
      </c>
      <c r="P200" s="5">
        <v>1</v>
      </c>
      <c r="Q200" s="5">
        <f>O200*P200</f>
        <v>18</v>
      </c>
      <c r="R200" s="5">
        <f>Q200*35</f>
        <v>630</v>
      </c>
    </row>
    <row r="201" spans="1:18" ht="14.25">
      <c r="A201" s="5" t="s">
        <v>422</v>
      </c>
      <c r="B201" s="5" t="s">
        <v>338</v>
      </c>
      <c r="C201" s="5" t="s">
        <v>339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>
        <v>127.6</v>
      </c>
      <c r="R201" s="5">
        <f>Q201*30</f>
        <v>3828</v>
      </c>
    </row>
    <row r="202" spans="1:18" ht="14.25">
      <c r="A202" s="6" t="s">
        <v>26</v>
      </c>
      <c r="B202" s="5" t="s">
        <v>338</v>
      </c>
      <c r="C202" s="6" t="s">
        <v>155</v>
      </c>
      <c r="D202" s="6" t="s">
        <v>349</v>
      </c>
      <c r="E202" s="6" t="s">
        <v>343</v>
      </c>
      <c r="F202" s="6">
        <v>138</v>
      </c>
      <c r="G202" s="6">
        <v>30</v>
      </c>
      <c r="H202" s="5">
        <f>0.85+0.005*F202</f>
        <v>1.54</v>
      </c>
      <c r="I202" s="5">
        <f>G202*H202</f>
        <v>46.2</v>
      </c>
      <c r="J202" s="6">
        <v>30</v>
      </c>
      <c r="K202" s="6">
        <v>3</v>
      </c>
      <c r="L202" s="5">
        <f>F202/K202</f>
        <v>46</v>
      </c>
      <c r="M202" s="5">
        <f>1+(L202/30-1)*0.4</f>
        <v>1.2133333333333334</v>
      </c>
      <c r="N202" s="5">
        <f>J202*K202*M202</f>
        <v>109.2</v>
      </c>
      <c r="O202" s="5">
        <f>I202+N202</f>
        <v>155.4</v>
      </c>
      <c r="P202" s="5">
        <v>1</v>
      </c>
      <c r="Q202" s="5">
        <f>O202*P202</f>
        <v>155.4</v>
      </c>
      <c r="R202" s="5">
        <f>Q202*40</f>
        <v>6216</v>
      </c>
    </row>
    <row r="203" spans="1:18" ht="14.25">
      <c r="A203" s="6" t="s">
        <v>26</v>
      </c>
      <c r="B203" s="5" t="s">
        <v>338</v>
      </c>
      <c r="C203" s="6" t="s">
        <v>156</v>
      </c>
      <c r="D203" s="6" t="s">
        <v>362</v>
      </c>
      <c r="E203" s="6" t="s">
        <v>341</v>
      </c>
      <c r="F203" s="6">
        <v>101</v>
      </c>
      <c r="G203" s="6">
        <v>30</v>
      </c>
      <c r="H203" s="5">
        <f>0.85+0.005*F203</f>
        <v>1.355</v>
      </c>
      <c r="I203" s="5">
        <f>G203*H203</f>
        <v>40.65</v>
      </c>
      <c r="J203" s="6">
        <v>10</v>
      </c>
      <c r="K203" s="6">
        <v>3</v>
      </c>
      <c r="L203" s="5">
        <f>F203/K203</f>
        <v>33.666666666666664</v>
      </c>
      <c r="M203" s="5">
        <f>1+(L203/30-1)*0.4</f>
        <v>1.048888888888889</v>
      </c>
      <c r="N203" s="5">
        <f>J203*K203*M203</f>
        <v>31.46666666666667</v>
      </c>
      <c r="O203" s="5">
        <f>I203+N203</f>
        <v>72.11666666666667</v>
      </c>
      <c r="P203" s="5">
        <v>1</v>
      </c>
      <c r="Q203" s="5">
        <f>O203*P203</f>
        <v>72.11666666666667</v>
      </c>
      <c r="R203" s="5">
        <f>Q203*40</f>
        <v>2884.666666666667</v>
      </c>
    </row>
    <row r="204" spans="1:18" ht="14.25">
      <c r="A204" s="6" t="s">
        <v>26</v>
      </c>
      <c r="B204" s="5" t="s">
        <v>338</v>
      </c>
      <c r="C204" s="6" t="s">
        <v>345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>
        <v>100.1</v>
      </c>
      <c r="R204" s="5">
        <f>Q204*40</f>
        <v>4004</v>
      </c>
    </row>
    <row r="205" spans="1:18" ht="14.25">
      <c r="A205" s="6" t="s">
        <v>26</v>
      </c>
      <c r="B205" s="5" t="s">
        <v>530</v>
      </c>
      <c r="C205" s="6" t="s">
        <v>156</v>
      </c>
      <c r="D205" s="6" t="s">
        <v>547</v>
      </c>
      <c r="E205" s="6" t="s">
        <v>541</v>
      </c>
      <c r="F205" s="6"/>
      <c r="G205" s="6"/>
      <c r="H205" s="5"/>
      <c r="I205" s="5"/>
      <c r="J205" s="6"/>
      <c r="K205" s="6"/>
      <c r="L205" s="5"/>
      <c r="M205" s="5"/>
      <c r="N205" s="5"/>
      <c r="O205" s="5"/>
      <c r="P205" s="5"/>
      <c r="Q205" s="5" t="s">
        <v>564</v>
      </c>
      <c r="R205" s="5">
        <v>576.9333333</v>
      </c>
    </row>
    <row r="206" spans="1:18" ht="14.25">
      <c r="A206" s="15" t="s">
        <v>26</v>
      </c>
      <c r="B206" s="16" t="s">
        <v>253</v>
      </c>
      <c r="C206" s="17" t="s">
        <v>567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>
        <v>1840</v>
      </c>
    </row>
    <row r="207" spans="1:18" ht="14.25">
      <c r="A207" s="6" t="s">
        <v>272</v>
      </c>
      <c r="B207" s="6" t="s">
        <v>251</v>
      </c>
      <c r="C207" s="6" t="s">
        <v>423</v>
      </c>
      <c r="D207" s="6" t="s">
        <v>424</v>
      </c>
      <c r="E207" s="6" t="s">
        <v>343</v>
      </c>
      <c r="F207" s="6">
        <v>51</v>
      </c>
      <c r="G207" s="6">
        <v>30</v>
      </c>
      <c r="H207" s="6">
        <v>1.2</v>
      </c>
      <c r="I207" s="6">
        <f>G207*H207</f>
        <v>36</v>
      </c>
      <c r="J207" s="6"/>
      <c r="K207" s="6"/>
      <c r="L207" s="6"/>
      <c r="M207" s="6"/>
      <c r="N207" s="6"/>
      <c r="O207" s="6">
        <f>I207+N207</f>
        <v>36</v>
      </c>
      <c r="P207" s="6">
        <v>1</v>
      </c>
      <c r="Q207" s="6">
        <f>O207*P207</f>
        <v>36</v>
      </c>
      <c r="R207" s="5">
        <f>Q207*35</f>
        <v>1260</v>
      </c>
    </row>
    <row r="208" spans="1:18" ht="14.25">
      <c r="A208" s="6" t="s">
        <v>425</v>
      </c>
      <c r="B208" s="6" t="s">
        <v>251</v>
      </c>
      <c r="C208" s="6" t="s">
        <v>270</v>
      </c>
      <c r="D208" s="6" t="s">
        <v>424</v>
      </c>
      <c r="E208" s="6" t="s">
        <v>360</v>
      </c>
      <c r="F208" s="6">
        <v>42</v>
      </c>
      <c r="G208" s="6">
        <v>30</v>
      </c>
      <c r="H208" s="6">
        <v>1.2</v>
      </c>
      <c r="I208" s="6">
        <f>G208*H208</f>
        <v>36</v>
      </c>
      <c r="J208" s="6"/>
      <c r="K208" s="6"/>
      <c r="L208" s="6"/>
      <c r="M208" s="6"/>
      <c r="N208" s="6"/>
      <c r="O208" s="6">
        <f>I208+N208</f>
        <v>36</v>
      </c>
      <c r="P208" s="6">
        <v>1</v>
      </c>
      <c r="Q208" s="6">
        <f>O208*P208</f>
        <v>36</v>
      </c>
      <c r="R208" s="5">
        <f>Q208*35</f>
        <v>1260</v>
      </c>
    </row>
    <row r="209" spans="1:18" ht="14.25">
      <c r="A209" s="6" t="s">
        <v>272</v>
      </c>
      <c r="B209" s="6" t="s">
        <v>251</v>
      </c>
      <c r="C209" s="6" t="s">
        <v>426</v>
      </c>
      <c r="D209" s="6" t="s">
        <v>424</v>
      </c>
      <c r="E209" s="6" t="s">
        <v>341</v>
      </c>
      <c r="F209" s="6">
        <v>113</v>
      </c>
      <c r="G209" s="6">
        <v>30</v>
      </c>
      <c r="H209" s="6">
        <f>0.85+0.005*F209</f>
        <v>1.415</v>
      </c>
      <c r="I209" s="6">
        <f>G209*H209</f>
        <v>42.45</v>
      </c>
      <c r="J209" s="6"/>
      <c r="K209" s="6"/>
      <c r="L209" s="6"/>
      <c r="M209" s="6"/>
      <c r="N209" s="6"/>
      <c r="O209" s="6">
        <f>I209+N209</f>
        <v>42.45</v>
      </c>
      <c r="P209" s="6">
        <v>1</v>
      </c>
      <c r="Q209" s="6">
        <f>O209*P209</f>
        <v>42.45</v>
      </c>
      <c r="R209" s="5">
        <f>Q209*35</f>
        <v>1485.75</v>
      </c>
    </row>
    <row r="210" spans="1:18" ht="14.25">
      <c r="A210" s="5" t="s">
        <v>631</v>
      </c>
      <c r="B210" s="5" t="s">
        <v>257</v>
      </c>
      <c r="C210" s="6" t="s">
        <v>155</v>
      </c>
      <c r="D210" s="6" t="s">
        <v>448</v>
      </c>
      <c r="E210" s="6" t="s">
        <v>248</v>
      </c>
      <c r="F210" s="5">
        <v>138</v>
      </c>
      <c r="G210" s="5"/>
      <c r="H210" s="5"/>
      <c r="I210" s="5"/>
      <c r="J210" s="5">
        <v>8</v>
      </c>
      <c r="K210" s="5">
        <v>3</v>
      </c>
      <c r="L210" s="5">
        <v>46</v>
      </c>
      <c r="M210" s="5">
        <v>1.22</v>
      </c>
      <c r="N210" s="5">
        <f>J210*K210*M210</f>
        <v>29.28</v>
      </c>
      <c r="O210" s="5">
        <f>I210+N210</f>
        <v>29.28</v>
      </c>
      <c r="P210" s="5">
        <v>1</v>
      </c>
      <c r="Q210" s="5">
        <f>O210*P210</f>
        <v>29.28</v>
      </c>
      <c r="R210" s="5">
        <f>Q210*35</f>
        <v>1024.8</v>
      </c>
    </row>
    <row r="211" spans="1:18" ht="14.25">
      <c r="A211" s="18" t="s">
        <v>631</v>
      </c>
      <c r="B211" s="18" t="s">
        <v>257</v>
      </c>
      <c r="C211" s="17" t="s">
        <v>567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>
        <v>140</v>
      </c>
    </row>
    <row r="212" spans="1:18" ht="14.25">
      <c r="A212" s="18" t="s">
        <v>631</v>
      </c>
      <c r="B212" s="18" t="s">
        <v>257</v>
      </c>
      <c r="C212" s="6" t="s">
        <v>666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>
        <v>200</v>
      </c>
    </row>
    <row r="213" spans="1:18" ht="14.25">
      <c r="A213" s="6" t="s">
        <v>427</v>
      </c>
      <c r="B213" s="5" t="s">
        <v>346</v>
      </c>
      <c r="C213" s="6" t="s">
        <v>428</v>
      </c>
      <c r="D213" s="6" t="s">
        <v>429</v>
      </c>
      <c r="E213" s="6" t="s">
        <v>360</v>
      </c>
      <c r="F213" s="6">
        <v>87</v>
      </c>
      <c r="G213" s="6">
        <v>20</v>
      </c>
      <c r="H213" s="5">
        <f>0.85+0.005*F213</f>
        <v>1.285</v>
      </c>
      <c r="I213" s="5">
        <f>G213*H213</f>
        <v>25.7</v>
      </c>
      <c r="J213" s="6"/>
      <c r="K213" s="6"/>
      <c r="L213" s="5"/>
      <c r="M213" s="5"/>
      <c r="N213" s="5"/>
      <c r="O213" s="5">
        <f>I213+N213</f>
        <v>25.7</v>
      </c>
      <c r="P213" s="5">
        <v>1</v>
      </c>
      <c r="Q213" s="5">
        <f>O213*P213</f>
        <v>25.7</v>
      </c>
      <c r="R213" s="5">
        <f>Q213*35</f>
        <v>899.5</v>
      </c>
    </row>
    <row r="214" spans="1:18" ht="14.25">
      <c r="A214" s="6" t="s">
        <v>427</v>
      </c>
      <c r="B214" s="5" t="s">
        <v>346</v>
      </c>
      <c r="C214" s="6" t="s">
        <v>157</v>
      </c>
      <c r="D214" s="6" t="s">
        <v>349</v>
      </c>
      <c r="E214" s="6" t="s">
        <v>341</v>
      </c>
      <c r="F214" s="6">
        <v>138</v>
      </c>
      <c r="G214" s="6">
        <v>30</v>
      </c>
      <c r="H214" s="5">
        <f>0.85+0.005*F214</f>
        <v>1.54</v>
      </c>
      <c r="I214" s="5">
        <f>G214*H214</f>
        <v>46.2</v>
      </c>
      <c r="J214" s="6">
        <v>10</v>
      </c>
      <c r="K214" s="6">
        <v>3</v>
      </c>
      <c r="L214" s="5">
        <f>F214/K214</f>
        <v>46</v>
      </c>
      <c r="M214" s="5">
        <f>1+(L214/30-1)*0.4</f>
        <v>1.2133333333333334</v>
      </c>
      <c r="N214" s="5">
        <f>J214*K214*M214</f>
        <v>36.4</v>
      </c>
      <c r="O214" s="5">
        <f>I214+N214</f>
        <v>82.6</v>
      </c>
      <c r="P214" s="5">
        <v>1</v>
      </c>
      <c r="Q214" s="5">
        <f>O214*P214</f>
        <v>82.6</v>
      </c>
      <c r="R214" s="5">
        <f>Q214*35</f>
        <v>2891</v>
      </c>
    </row>
    <row r="215" spans="1:18" ht="14.25">
      <c r="A215" s="6" t="s">
        <v>27</v>
      </c>
      <c r="B215" s="5" t="s">
        <v>346</v>
      </c>
      <c r="C215" s="6" t="s">
        <v>158</v>
      </c>
      <c r="D215" s="6" t="s">
        <v>353</v>
      </c>
      <c r="E215" s="6" t="s">
        <v>343</v>
      </c>
      <c r="F215" s="6">
        <v>75</v>
      </c>
      <c r="G215" s="6">
        <v>24</v>
      </c>
      <c r="H215" s="5">
        <f>0.85+0.005*F215</f>
        <v>1.225</v>
      </c>
      <c r="I215" s="5">
        <f>G215*H215</f>
        <v>29.400000000000002</v>
      </c>
      <c r="J215" s="6">
        <v>6</v>
      </c>
      <c r="K215" s="6">
        <f>F215/L215</f>
        <v>2.5</v>
      </c>
      <c r="L215" s="5">
        <v>30</v>
      </c>
      <c r="M215" s="5">
        <f>1+(L215/30-1)*0.6</f>
        <v>1</v>
      </c>
      <c r="N215" s="5">
        <f>J215*K215*M215</f>
        <v>15</v>
      </c>
      <c r="O215" s="5">
        <f>I215+N215</f>
        <v>44.400000000000006</v>
      </c>
      <c r="P215" s="5">
        <v>1</v>
      </c>
      <c r="Q215" s="5">
        <f>O215*P215</f>
        <v>44.400000000000006</v>
      </c>
      <c r="R215" s="5">
        <f>Q215*35</f>
        <v>1554.0000000000002</v>
      </c>
    </row>
    <row r="216" spans="1:18" ht="14.25">
      <c r="A216" s="6" t="s">
        <v>548</v>
      </c>
      <c r="B216" s="5" t="s">
        <v>528</v>
      </c>
      <c r="C216" s="6" t="s">
        <v>157</v>
      </c>
      <c r="D216" s="6" t="s">
        <v>539</v>
      </c>
      <c r="E216" s="6" t="s">
        <v>541</v>
      </c>
      <c r="F216" s="6"/>
      <c r="G216" s="6"/>
      <c r="H216" s="5"/>
      <c r="I216" s="5"/>
      <c r="J216" s="6"/>
      <c r="K216" s="6"/>
      <c r="L216" s="5"/>
      <c r="M216" s="5"/>
      <c r="N216" s="5"/>
      <c r="O216" s="5"/>
      <c r="P216" s="5"/>
      <c r="Q216" s="5" t="s">
        <v>564</v>
      </c>
      <c r="R216" s="5">
        <v>578.2</v>
      </c>
    </row>
    <row r="217" spans="1:18" ht="14.25">
      <c r="A217" s="15" t="s">
        <v>27</v>
      </c>
      <c r="B217" s="16" t="s">
        <v>255</v>
      </c>
      <c r="C217" s="17" t="s">
        <v>567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>
        <v>490</v>
      </c>
    </row>
    <row r="218" spans="1:18" ht="14.25">
      <c r="A218" s="15" t="s">
        <v>27</v>
      </c>
      <c r="B218" s="18" t="s">
        <v>528</v>
      </c>
      <c r="C218" s="17" t="s">
        <v>635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>
        <v>720</v>
      </c>
    </row>
    <row r="219" spans="1:18" ht="14.25">
      <c r="A219" s="6" t="s">
        <v>653</v>
      </c>
      <c r="B219" s="5" t="s">
        <v>654</v>
      </c>
      <c r="C219" s="6" t="s">
        <v>655</v>
      </c>
      <c r="D219" s="6" t="s">
        <v>656</v>
      </c>
      <c r="E219" s="6" t="s">
        <v>657</v>
      </c>
      <c r="F219" s="6">
        <v>71</v>
      </c>
      <c r="G219" s="6">
        <v>24</v>
      </c>
      <c r="H219" s="5">
        <v>1.2</v>
      </c>
      <c r="I219" s="5">
        <f>G219*H219</f>
        <v>28.799999999999997</v>
      </c>
      <c r="J219" s="6">
        <v>6</v>
      </c>
      <c r="K219" s="6">
        <v>2</v>
      </c>
      <c r="L219" s="5">
        <v>35.5</v>
      </c>
      <c r="M219" s="5">
        <f>1+(L219/30-1)*0.4</f>
        <v>1.0733333333333333</v>
      </c>
      <c r="N219" s="5">
        <f>J219*K219*M219</f>
        <v>12.879999999999999</v>
      </c>
      <c r="O219" s="5">
        <f>I219+N219</f>
        <v>41.67999999999999</v>
      </c>
      <c r="P219" s="5">
        <v>1</v>
      </c>
      <c r="Q219" s="5">
        <f>O219*P219</f>
        <v>41.67999999999999</v>
      </c>
      <c r="R219" s="5">
        <f>Q219*35</f>
        <v>1458.7999999999997</v>
      </c>
    </row>
    <row r="220" spans="1:18" ht="14.25">
      <c r="A220" s="6" t="s">
        <v>653</v>
      </c>
      <c r="B220" s="5" t="s">
        <v>654</v>
      </c>
      <c r="C220" s="6" t="s">
        <v>666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>
        <v>300</v>
      </c>
    </row>
    <row r="221" spans="1:18" ht="14.25">
      <c r="A221" s="6" t="s">
        <v>28</v>
      </c>
      <c r="B221" s="5" t="s">
        <v>346</v>
      </c>
      <c r="C221" s="6" t="s">
        <v>430</v>
      </c>
      <c r="D221" s="6" t="s">
        <v>357</v>
      </c>
      <c r="E221" s="6" t="s">
        <v>343</v>
      </c>
      <c r="F221" s="6">
        <v>38</v>
      </c>
      <c r="G221" s="6">
        <v>4</v>
      </c>
      <c r="H221" s="5">
        <v>1.2</v>
      </c>
      <c r="I221" s="5">
        <f>G221*H221</f>
        <v>4.8</v>
      </c>
      <c r="J221" s="6">
        <v>16</v>
      </c>
      <c r="K221" s="6">
        <v>1</v>
      </c>
      <c r="L221" s="5">
        <f>F221/K221</f>
        <v>38</v>
      </c>
      <c r="M221" s="5">
        <f>1+(L221/30-1)*0.4</f>
        <v>1.1066666666666667</v>
      </c>
      <c r="N221" s="5">
        <f>J221*K221*M221</f>
        <v>17.706666666666667</v>
      </c>
      <c r="O221" s="5">
        <f aca="true" t="shared" si="13" ref="O221:O227">I221+N221</f>
        <v>22.506666666666668</v>
      </c>
      <c r="P221" s="5">
        <v>1</v>
      </c>
      <c r="Q221" s="5">
        <f aca="true" t="shared" si="14" ref="Q221:Q227">O221*P221</f>
        <v>22.506666666666668</v>
      </c>
      <c r="R221" s="5">
        <f aca="true" t="shared" si="15" ref="R221:R227">Q221*35</f>
        <v>787.7333333333333</v>
      </c>
    </row>
    <row r="222" spans="1:18" ht="14.25">
      <c r="A222" s="6" t="s">
        <v>431</v>
      </c>
      <c r="B222" s="5" t="s">
        <v>346</v>
      </c>
      <c r="C222" s="6" t="s">
        <v>152</v>
      </c>
      <c r="D222" s="6" t="s">
        <v>408</v>
      </c>
      <c r="E222" s="6" t="s">
        <v>341</v>
      </c>
      <c r="F222" s="6">
        <v>51</v>
      </c>
      <c r="G222" s="6">
        <v>16</v>
      </c>
      <c r="H222" s="5">
        <v>1.2</v>
      </c>
      <c r="I222" s="5">
        <f>G222*H222</f>
        <v>19.2</v>
      </c>
      <c r="J222" s="6">
        <v>16</v>
      </c>
      <c r="K222" s="6">
        <v>1</v>
      </c>
      <c r="L222" s="5">
        <f>F222/K222</f>
        <v>51</v>
      </c>
      <c r="M222" s="5">
        <f>1+(L222/30-1)*0.4</f>
        <v>1.28</v>
      </c>
      <c r="N222" s="5">
        <f>J222*K222*M222</f>
        <v>20.48</v>
      </c>
      <c r="O222" s="5">
        <f t="shared" si="13"/>
        <v>39.68</v>
      </c>
      <c r="P222" s="5">
        <v>1</v>
      </c>
      <c r="Q222" s="5">
        <f t="shared" si="14"/>
        <v>39.68</v>
      </c>
      <c r="R222" s="5">
        <f t="shared" si="15"/>
        <v>1388.8</v>
      </c>
    </row>
    <row r="223" spans="1:18" ht="14.25">
      <c r="A223" s="6" t="s">
        <v>431</v>
      </c>
      <c r="B223" s="5" t="s">
        <v>346</v>
      </c>
      <c r="C223" s="6" t="s">
        <v>143</v>
      </c>
      <c r="D223" s="6" t="s">
        <v>354</v>
      </c>
      <c r="E223" s="6" t="s">
        <v>343</v>
      </c>
      <c r="F223" s="6">
        <v>51</v>
      </c>
      <c r="G223" s="8">
        <v>14</v>
      </c>
      <c r="H223" s="5">
        <v>1.2</v>
      </c>
      <c r="I223" s="5">
        <f>G223*H223</f>
        <v>16.8</v>
      </c>
      <c r="J223" s="8"/>
      <c r="K223" s="8"/>
      <c r="L223" s="5"/>
      <c r="M223" s="5"/>
      <c r="N223" s="5"/>
      <c r="O223" s="5">
        <f t="shared" si="13"/>
        <v>16.8</v>
      </c>
      <c r="P223" s="5">
        <v>1</v>
      </c>
      <c r="Q223" s="5">
        <f t="shared" si="14"/>
        <v>16.8</v>
      </c>
      <c r="R223" s="5">
        <f t="shared" si="15"/>
        <v>588</v>
      </c>
    </row>
    <row r="224" spans="1:18" ht="14.25">
      <c r="A224" s="6" t="s">
        <v>432</v>
      </c>
      <c r="B224" s="5" t="s">
        <v>346</v>
      </c>
      <c r="C224" s="6" t="s">
        <v>160</v>
      </c>
      <c r="D224" s="6" t="s">
        <v>433</v>
      </c>
      <c r="E224" s="6" t="s">
        <v>341</v>
      </c>
      <c r="F224" s="6">
        <v>38</v>
      </c>
      <c r="G224" s="6"/>
      <c r="H224" s="5"/>
      <c r="I224" s="5"/>
      <c r="J224" s="6">
        <v>10</v>
      </c>
      <c r="K224" s="6">
        <v>1</v>
      </c>
      <c r="L224" s="5">
        <f>F224/K224</f>
        <v>38</v>
      </c>
      <c r="M224" s="5">
        <f>1+(L224/30-1)*0.4</f>
        <v>1.1066666666666667</v>
      </c>
      <c r="N224" s="5">
        <f>J224*K224*M224</f>
        <v>11.066666666666666</v>
      </c>
      <c r="O224" s="5">
        <f t="shared" si="13"/>
        <v>11.066666666666666</v>
      </c>
      <c r="P224" s="5">
        <v>1</v>
      </c>
      <c r="Q224" s="5">
        <f t="shared" si="14"/>
        <v>11.066666666666666</v>
      </c>
      <c r="R224" s="5">
        <f t="shared" si="15"/>
        <v>387.3333333333333</v>
      </c>
    </row>
    <row r="225" spans="1:18" ht="14.25">
      <c r="A225" s="6" t="s">
        <v>432</v>
      </c>
      <c r="B225" s="5" t="s">
        <v>346</v>
      </c>
      <c r="C225" s="6" t="s">
        <v>161</v>
      </c>
      <c r="D225" s="6" t="s">
        <v>238</v>
      </c>
      <c r="E225" s="6" t="s">
        <v>360</v>
      </c>
      <c r="F225" s="6">
        <v>38</v>
      </c>
      <c r="G225" s="6">
        <v>10</v>
      </c>
      <c r="H225" s="5">
        <v>1.2</v>
      </c>
      <c r="I225" s="5">
        <f>G225*H225</f>
        <v>12</v>
      </c>
      <c r="J225" s="6"/>
      <c r="K225" s="6"/>
      <c r="L225" s="5"/>
      <c r="M225" s="5"/>
      <c r="N225" s="5"/>
      <c r="O225" s="5">
        <f t="shared" si="13"/>
        <v>12</v>
      </c>
      <c r="P225" s="5">
        <v>1</v>
      </c>
      <c r="Q225" s="5">
        <f t="shared" si="14"/>
        <v>12</v>
      </c>
      <c r="R225" s="5">
        <f t="shared" si="15"/>
        <v>420</v>
      </c>
    </row>
    <row r="226" spans="1:18" ht="14.25">
      <c r="A226" s="6" t="s">
        <v>432</v>
      </c>
      <c r="B226" s="5" t="s">
        <v>346</v>
      </c>
      <c r="C226" s="6" t="s">
        <v>159</v>
      </c>
      <c r="D226" s="6" t="s">
        <v>342</v>
      </c>
      <c r="E226" s="6" t="s">
        <v>341</v>
      </c>
      <c r="F226" s="6">
        <v>71</v>
      </c>
      <c r="G226" s="6">
        <v>15</v>
      </c>
      <c r="H226" s="5">
        <f>0.85+0.005*F226</f>
        <v>1.205</v>
      </c>
      <c r="I226" s="5">
        <f>G226*H226</f>
        <v>18.075000000000003</v>
      </c>
      <c r="J226" s="6"/>
      <c r="K226" s="6"/>
      <c r="L226" s="5"/>
      <c r="M226" s="5"/>
      <c r="N226" s="5"/>
      <c r="O226" s="5">
        <f t="shared" si="13"/>
        <v>18.075000000000003</v>
      </c>
      <c r="P226" s="5">
        <v>1</v>
      </c>
      <c r="Q226" s="5">
        <f t="shared" si="14"/>
        <v>18.075000000000003</v>
      </c>
      <c r="R226" s="5">
        <f t="shared" si="15"/>
        <v>632.6250000000001</v>
      </c>
    </row>
    <row r="227" spans="1:18" ht="14.25">
      <c r="A227" s="6" t="s">
        <v>432</v>
      </c>
      <c r="B227" s="5" t="s">
        <v>346</v>
      </c>
      <c r="C227" s="6" t="s">
        <v>159</v>
      </c>
      <c r="D227" s="6" t="s">
        <v>367</v>
      </c>
      <c r="E227" s="6" t="s">
        <v>341</v>
      </c>
      <c r="F227" s="6">
        <v>83</v>
      </c>
      <c r="G227" s="6">
        <v>15</v>
      </c>
      <c r="H227" s="5">
        <f>0.85+0.005*F227</f>
        <v>1.2650000000000001</v>
      </c>
      <c r="I227" s="5">
        <f>G227*H227</f>
        <v>18.975</v>
      </c>
      <c r="J227" s="6"/>
      <c r="K227" s="6"/>
      <c r="L227" s="5"/>
      <c r="M227" s="5"/>
      <c r="N227" s="5"/>
      <c r="O227" s="5">
        <f t="shared" si="13"/>
        <v>18.975</v>
      </c>
      <c r="P227" s="5">
        <v>1</v>
      </c>
      <c r="Q227" s="5">
        <f t="shared" si="14"/>
        <v>18.975</v>
      </c>
      <c r="R227" s="5">
        <f t="shared" si="15"/>
        <v>664.125</v>
      </c>
    </row>
    <row r="228" spans="1:18" ht="14.25">
      <c r="A228" s="17" t="s">
        <v>589</v>
      </c>
      <c r="B228" s="16" t="s">
        <v>255</v>
      </c>
      <c r="C228" s="17" t="s">
        <v>567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>
        <v>140</v>
      </c>
    </row>
    <row r="229" spans="1:18" ht="14.25">
      <c r="A229" s="6" t="s">
        <v>434</v>
      </c>
      <c r="B229" s="5" t="s">
        <v>338</v>
      </c>
      <c r="C229" s="6" t="s">
        <v>162</v>
      </c>
      <c r="D229" s="6" t="s">
        <v>369</v>
      </c>
      <c r="E229" s="6" t="s">
        <v>341</v>
      </c>
      <c r="F229" s="6">
        <v>59</v>
      </c>
      <c r="G229" s="6">
        <v>28</v>
      </c>
      <c r="H229" s="5">
        <v>1.2</v>
      </c>
      <c r="I229" s="5">
        <f>G229*H229</f>
        <v>33.6</v>
      </c>
      <c r="J229" s="6">
        <v>12</v>
      </c>
      <c r="K229" s="6">
        <v>1</v>
      </c>
      <c r="L229" s="5">
        <f>F229/K229</f>
        <v>59</v>
      </c>
      <c r="M229" s="5">
        <f>1+(L229/30-1)*0.4</f>
        <v>1.3866666666666667</v>
      </c>
      <c r="N229" s="5">
        <f>J229*K229*M229</f>
        <v>16.64</v>
      </c>
      <c r="O229" s="5">
        <f>I229+N229</f>
        <v>50.24</v>
      </c>
      <c r="P229" s="5">
        <v>1.2</v>
      </c>
      <c r="Q229" s="5">
        <f>O229*P229</f>
        <v>60.288</v>
      </c>
      <c r="R229" s="5">
        <f>Q229*40</f>
        <v>2411.52</v>
      </c>
    </row>
    <row r="230" spans="1:18" ht="14.25">
      <c r="A230" s="17" t="s">
        <v>602</v>
      </c>
      <c r="B230" s="16" t="s">
        <v>253</v>
      </c>
      <c r="C230" s="17" t="s">
        <v>567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>
        <v>2000</v>
      </c>
    </row>
    <row r="231" spans="1:18" ht="14.25">
      <c r="A231" s="17" t="s">
        <v>601</v>
      </c>
      <c r="B231" s="18" t="s">
        <v>530</v>
      </c>
      <c r="C231" s="17" t="s">
        <v>635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>
        <v>720</v>
      </c>
    </row>
    <row r="232" spans="1:18" ht="14.25">
      <c r="A232" s="5" t="s">
        <v>277</v>
      </c>
      <c r="B232" s="5" t="s">
        <v>338</v>
      </c>
      <c r="C232" s="6" t="s">
        <v>345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>
        <v>176.8</v>
      </c>
      <c r="R232" s="5">
        <f>Q232*40</f>
        <v>7072</v>
      </c>
    </row>
    <row r="233" spans="1:18" ht="14.25">
      <c r="A233" s="18" t="s">
        <v>637</v>
      </c>
      <c r="B233" s="18" t="s">
        <v>530</v>
      </c>
      <c r="C233" s="17" t="s">
        <v>635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>
        <v>240</v>
      </c>
    </row>
    <row r="234" spans="1:18" ht="14.25">
      <c r="A234" s="6" t="s">
        <v>29</v>
      </c>
      <c r="B234" s="5" t="s">
        <v>338</v>
      </c>
      <c r="C234" s="6" t="s">
        <v>435</v>
      </c>
      <c r="D234" s="6" t="s">
        <v>359</v>
      </c>
      <c r="E234" s="6" t="s">
        <v>341</v>
      </c>
      <c r="F234" s="6">
        <v>27</v>
      </c>
      <c r="G234" s="6">
        <v>4</v>
      </c>
      <c r="H234" s="5">
        <v>1.2</v>
      </c>
      <c r="I234" s="5">
        <f>G234*H234</f>
        <v>4.8</v>
      </c>
      <c r="J234" s="6"/>
      <c r="K234" s="6"/>
      <c r="L234" s="5"/>
      <c r="M234" s="5"/>
      <c r="N234" s="5"/>
      <c r="O234" s="5">
        <f>I234+N234</f>
        <v>4.8</v>
      </c>
      <c r="P234" s="5">
        <v>1</v>
      </c>
      <c r="Q234" s="5">
        <f>O234*P234</f>
        <v>4.8</v>
      </c>
      <c r="R234" s="5">
        <f>Q234*40</f>
        <v>192</v>
      </c>
    </row>
    <row r="235" spans="1:18" ht="14.25">
      <c r="A235" s="6" t="s">
        <v>436</v>
      </c>
      <c r="B235" s="5" t="s">
        <v>338</v>
      </c>
      <c r="C235" s="6" t="s">
        <v>365</v>
      </c>
      <c r="D235" s="6" t="s">
        <v>359</v>
      </c>
      <c r="E235" s="6" t="s">
        <v>360</v>
      </c>
      <c r="F235" s="6">
        <v>27</v>
      </c>
      <c r="G235" s="6">
        <v>10</v>
      </c>
      <c r="H235" s="5">
        <v>1.2</v>
      </c>
      <c r="I235" s="5">
        <f>G235*H235</f>
        <v>12</v>
      </c>
      <c r="J235" s="6"/>
      <c r="K235" s="6"/>
      <c r="L235" s="5"/>
      <c r="M235" s="5"/>
      <c r="N235" s="5"/>
      <c r="O235" s="5">
        <f>I235+N235</f>
        <v>12</v>
      </c>
      <c r="P235" s="5">
        <v>1</v>
      </c>
      <c r="Q235" s="5">
        <f>O235*P235</f>
        <v>12</v>
      </c>
      <c r="R235" s="5">
        <f>Q235*40</f>
        <v>480</v>
      </c>
    </row>
    <row r="236" spans="1:18" ht="14.25">
      <c r="A236" s="6" t="s">
        <v>29</v>
      </c>
      <c r="B236" s="5" t="s">
        <v>338</v>
      </c>
      <c r="C236" s="6" t="s">
        <v>384</v>
      </c>
      <c r="D236" s="6" t="s">
        <v>340</v>
      </c>
      <c r="E236" s="6" t="s">
        <v>341</v>
      </c>
      <c r="F236" s="6">
        <v>114</v>
      </c>
      <c r="G236" s="6">
        <v>10</v>
      </c>
      <c r="H236" s="5">
        <f>0.85+0.005*F236</f>
        <v>1.42</v>
      </c>
      <c r="I236" s="5">
        <f>G236*H236</f>
        <v>14.2</v>
      </c>
      <c r="J236" s="6"/>
      <c r="K236" s="6"/>
      <c r="L236" s="5"/>
      <c r="M236" s="5"/>
      <c r="N236" s="5"/>
      <c r="O236" s="5">
        <f>I236+N236</f>
        <v>14.2</v>
      </c>
      <c r="P236" s="5">
        <v>1</v>
      </c>
      <c r="Q236" s="5">
        <f>O236*P236</f>
        <v>14.2</v>
      </c>
      <c r="R236" s="5">
        <f>Q236*40</f>
        <v>568</v>
      </c>
    </row>
    <row r="237" spans="1:18" ht="14.25">
      <c r="A237" s="6" t="s">
        <v>29</v>
      </c>
      <c r="B237" s="5" t="s">
        <v>338</v>
      </c>
      <c r="C237" s="6" t="s">
        <v>109</v>
      </c>
      <c r="D237" s="6" t="s">
        <v>357</v>
      </c>
      <c r="E237" s="6" t="s">
        <v>343</v>
      </c>
      <c r="F237" s="6">
        <v>38</v>
      </c>
      <c r="G237" s="6">
        <v>8</v>
      </c>
      <c r="H237" s="5">
        <v>1.2</v>
      </c>
      <c r="I237" s="5">
        <f>G237*H237</f>
        <v>9.6</v>
      </c>
      <c r="J237" s="6">
        <v>8</v>
      </c>
      <c r="K237" s="6">
        <v>1</v>
      </c>
      <c r="L237" s="5">
        <f>F237/K237</f>
        <v>38</v>
      </c>
      <c r="M237" s="5">
        <f>1+(L237/30-1)*0.4</f>
        <v>1.1066666666666667</v>
      </c>
      <c r="N237" s="5">
        <f>J237*K237*M237</f>
        <v>8.853333333333333</v>
      </c>
      <c r="O237" s="5">
        <f>I237+N237</f>
        <v>18.453333333333333</v>
      </c>
      <c r="P237" s="5">
        <v>1</v>
      </c>
      <c r="Q237" s="5">
        <f>O237*P237</f>
        <v>18.453333333333333</v>
      </c>
      <c r="R237" s="5">
        <f>Q237*40</f>
        <v>738.1333333333333</v>
      </c>
    </row>
    <row r="238" spans="1:18" ht="14.25">
      <c r="A238" s="6" t="s">
        <v>29</v>
      </c>
      <c r="B238" s="5" t="s">
        <v>530</v>
      </c>
      <c r="C238" s="6" t="s">
        <v>109</v>
      </c>
      <c r="D238" s="6" t="s">
        <v>524</v>
      </c>
      <c r="E238" s="6" t="s">
        <v>525</v>
      </c>
      <c r="F238" s="6"/>
      <c r="G238" s="6"/>
      <c r="H238" s="5"/>
      <c r="I238" s="5"/>
      <c r="J238" s="6"/>
      <c r="K238" s="6"/>
      <c r="L238" s="5"/>
      <c r="M238" s="5"/>
      <c r="N238" s="5"/>
      <c r="O238" s="5"/>
      <c r="P238" s="5"/>
      <c r="Q238" s="5" t="s">
        <v>564</v>
      </c>
      <c r="R238" s="5">
        <v>147.6266667</v>
      </c>
    </row>
    <row r="239" spans="1:18" ht="14.25">
      <c r="A239" s="15" t="s">
        <v>29</v>
      </c>
      <c r="B239" s="16" t="s">
        <v>253</v>
      </c>
      <c r="C239" s="17" t="s">
        <v>567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>
        <v>80</v>
      </c>
    </row>
    <row r="240" spans="1:18" ht="14.25">
      <c r="A240" s="15" t="s">
        <v>29</v>
      </c>
      <c r="B240" s="18" t="s">
        <v>530</v>
      </c>
      <c r="C240" s="17" t="s">
        <v>635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>
        <v>240</v>
      </c>
    </row>
    <row r="241" spans="1:18" ht="14.25">
      <c r="A241" s="5" t="s">
        <v>278</v>
      </c>
      <c r="B241" s="5" t="s">
        <v>338</v>
      </c>
      <c r="C241" s="6" t="s">
        <v>345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>
        <v>57.2</v>
      </c>
      <c r="R241" s="5">
        <f>Q241*40</f>
        <v>2288</v>
      </c>
    </row>
    <row r="242" spans="1:18" ht="14.25">
      <c r="A242" s="16" t="s">
        <v>604</v>
      </c>
      <c r="B242" s="16" t="s">
        <v>253</v>
      </c>
      <c r="C242" s="17" t="s">
        <v>567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>
        <v>80</v>
      </c>
    </row>
    <row r="243" spans="1:18" ht="14.25">
      <c r="A243" s="18" t="s">
        <v>603</v>
      </c>
      <c r="B243" s="18" t="s">
        <v>530</v>
      </c>
      <c r="C243" s="17" t="s">
        <v>635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>
        <v>240</v>
      </c>
    </row>
    <row r="244" spans="1:18" ht="14.25">
      <c r="A244" s="18" t="s">
        <v>603</v>
      </c>
      <c r="B244" s="18" t="s">
        <v>530</v>
      </c>
      <c r="C244" s="6" t="s">
        <v>666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>
        <v>300</v>
      </c>
    </row>
    <row r="245" spans="1:18" ht="14.25">
      <c r="A245" s="16" t="s">
        <v>606</v>
      </c>
      <c r="B245" s="16" t="s">
        <v>253</v>
      </c>
      <c r="C245" s="17" t="s">
        <v>567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>
        <v>800</v>
      </c>
    </row>
    <row r="246" spans="1:18" ht="14.25">
      <c r="A246" s="18" t="s">
        <v>605</v>
      </c>
      <c r="B246" s="18" t="s">
        <v>530</v>
      </c>
      <c r="C246" s="17" t="s">
        <v>635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>
        <v>240</v>
      </c>
    </row>
    <row r="247" spans="1:18" ht="14.25">
      <c r="A247" s="5" t="s">
        <v>279</v>
      </c>
      <c r="B247" s="5" t="s">
        <v>338</v>
      </c>
      <c r="C247" s="6" t="s">
        <v>345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>
        <v>28.6</v>
      </c>
      <c r="R247" s="5">
        <f>Q247*40</f>
        <v>1144</v>
      </c>
    </row>
    <row r="248" spans="1:18" ht="14.25">
      <c r="A248" s="6" t="s">
        <v>437</v>
      </c>
      <c r="B248" s="5" t="s">
        <v>338</v>
      </c>
      <c r="C248" s="6" t="s">
        <v>405</v>
      </c>
      <c r="D248" s="6" t="s">
        <v>347</v>
      </c>
      <c r="E248" s="6" t="s">
        <v>341</v>
      </c>
      <c r="F248" s="6">
        <v>97</v>
      </c>
      <c r="G248" s="6">
        <v>12</v>
      </c>
      <c r="H248" s="5">
        <f>0.85+0.005*F248</f>
        <v>1.335</v>
      </c>
      <c r="I248" s="5">
        <f>G248*H248</f>
        <v>16.02</v>
      </c>
      <c r="J248" s="6"/>
      <c r="K248" s="6"/>
      <c r="L248" s="5"/>
      <c r="M248" s="5"/>
      <c r="N248" s="5"/>
      <c r="O248" s="5">
        <f>I248+N248</f>
        <v>16.02</v>
      </c>
      <c r="P248" s="5">
        <v>1</v>
      </c>
      <c r="Q248" s="5">
        <f>O248*P248</f>
        <v>16.02</v>
      </c>
      <c r="R248" s="5">
        <f>Q248*40</f>
        <v>640.8</v>
      </c>
    </row>
    <row r="249" spans="1:18" ht="14.25">
      <c r="A249" s="6" t="s">
        <v>437</v>
      </c>
      <c r="B249" s="5" t="s">
        <v>338</v>
      </c>
      <c r="C249" s="6" t="s">
        <v>345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>
        <v>117</v>
      </c>
      <c r="R249" s="5">
        <f>Q249*40</f>
        <v>4680</v>
      </c>
    </row>
    <row r="250" spans="1:18" ht="14.25">
      <c r="A250" s="15" t="s">
        <v>608</v>
      </c>
      <c r="B250" s="16" t="s">
        <v>253</v>
      </c>
      <c r="C250" s="17" t="s">
        <v>567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>
        <v>1760</v>
      </c>
    </row>
    <row r="251" spans="1:18" ht="14.25">
      <c r="A251" s="15" t="s">
        <v>607</v>
      </c>
      <c r="B251" s="18" t="s">
        <v>530</v>
      </c>
      <c r="C251" s="17" t="s">
        <v>635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>
        <v>1200</v>
      </c>
    </row>
    <row r="252" spans="1:18" ht="14.25">
      <c r="A252" s="6" t="s">
        <v>30</v>
      </c>
      <c r="B252" s="5" t="s">
        <v>338</v>
      </c>
      <c r="C252" s="6" t="s">
        <v>115</v>
      </c>
      <c r="D252" s="6" t="s">
        <v>367</v>
      </c>
      <c r="E252" s="6" t="s">
        <v>343</v>
      </c>
      <c r="F252" s="6">
        <v>83</v>
      </c>
      <c r="G252" s="6"/>
      <c r="H252" s="5"/>
      <c r="I252" s="5"/>
      <c r="J252" s="6">
        <v>4</v>
      </c>
      <c r="K252" s="6">
        <v>2</v>
      </c>
      <c r="L252" s="5">
        <f>F252/K252</f>
        <v>41.5</v>
      </c>
      <c r="M252" s="5">
        <f>1+(L252/30-1)*0.4</f>
        <v>1.1533333333333333</v>
      </c>
      <c r="N252" s="5">
        <f>J252*K252*M252</f>
        <v>9.226666666666667</v>
      </c>
      <c r="O252" s="5">
        <f>I252+N252</f>
        <v>9.226666666666667</v>
      </c>
      <c r="P252" s="5">
        <v>1</v>
      </c>
      <c r="Q252" s="5">
        <f>O252*P252</f>
        <v>9.226666666666667</v>
      </c>
      <c r="R252" s="5">
        <f aca="true" t="shared" si="16" ref="R252:R257">Q252*40</f>
        <v>369.06666666666666</v>
      </c>
    </row>
    <row r="253" spans="1:18" ht="14.25">
      <c r="A253" s="6" t="s">
        <v>438</v>
      </c>
      <c r="B253" s="5" t="s">
        <v>338</v>
      </c>
      <c r="C253" s="6" t="s">
        <v>404</v>
      </c>
      <c r="D253" s="6" t="s">
        <v>370</v>
      </c>
      <c r="E253" s="6" t="s">
        <v>341</v>
      </c>
      <c r="F253" s="6">
        <v>102</v>
      </c>
      <c r="G253" s="6">
        <v>4</v>
      </c>
      <c r="H253" s="5">
        <f>0.85+0.005*F253</f>
        <v>1.3599999999999999</v>
      </c>
      <c r="I253" s="5">
        <f>G253*H253</f>
        <v>5.4399999999999995</v>
      </c>
      <c r="J253" s="6">
        <v>4</v>
      </c>
      <c r="K253" s="6">
        <v>3</v>
      </c>
      <c r="L253" s="5">
        <f>F253/K253</f>
        <v>34</v>
      </c>
      <c r="M253" s="5">
        <f>1+(L253/30-1)*0.4</f>
        <v>1.0533333333333332</v>
      </c>
      <c r="N253" s="5">
        <f>J253*K253*M253</f>
        <v>12.639999999999999</v>
      </c>
      <c r="O253" s="5">
        <f>I253+N253</f>
        <v>18.08</v>
      </c>
      <c r="P253" s="5">
        <v>1</v>
      </c>
      <c r="Q253" s="5">
        <f>O253*P253</f>
        <v>18.08</v>
      </c>
      <c r="R253" s="5">
        <f t="shared" si="16"/>
        <v>723.1999999999999</v>
      </c>
    </row>
    <row r="254" spans="1:18" ht="14.25">
      <c r="A254" s="6" t="s">
        <v>438</v>
      </c>
      <c r="B254" s="5" t="s">
        <v>338</v>
      </c>
      <c r="C254" s="6" t="s">
        <v>404</v>
      </c>
      <c r="D254" s="6" t="s">
        <v>369</v>
      </c>
      <c r="E254" s="6" t="s">
        <v>341</v>
      </c>
      <c r="F254" s="6">
        <v>53</v>
      </c>
      <c r="G254" s="6">
        <v>8</v>
      </c>
      <c r="H254" s="5">
        <v>1.2</v>
      </c>
      <c r="I254" s="5">
        <f>G254*H254</f>
        <v>9.6</v>
      </c>
      <c r="J254" s="6"/>
      <c r="K254" s="6"/>
      <c r="L254" s="5"/>
      <c r="M254" s="5"/>
      <c r="N254" s="5"/>
      <c r="O254" s="5">
        <f>I254+N254</f>
        <v>9.6</v>
      </c>
      <c r="P254" s="5">
        <v>1</v>
      </c>
      <c r="Q254" s="5">
        <f>O254*P254</f>
        <v>9.6</v>
      </c>
      <c r="R254" s="5">
        <f t="shared" si="16"/>
        <v>384</v>
      </c>
    </row>
    <row r="255" spans="1:18" ht="14.25">
      <c r="A255" s="6" t="s">
        <v>30</v>
      </c>
      <c r="B255" s="5" t="s">
        <v>338</v>
      </c>
      <c r="C255" s="6" t="s">
        <v>117</v>
      </c>
      <c r="D255" s="6" t="s">
        <v>340</v>
      </c>
      <c r="E255" s="6" t="s">
        <v>343</v>
      </c>
      <c r="F255" s="6">
        <v>122</v>
      </c>
      <c r="G255" s="6">
        <v>12</v>
      </c>
      <c r="H255" s="5">
        <f>0.85+0.005*F255</f>
        <v>1.46</v>
      </c>
      <c r="I255" s="5">
        <f>G255*H255</f>
        <v>17.52</v>
      </c>
      <c r="J255" s="6"/>
      <c r="K255" s="6"/>
      <c r="L255" s="5"/>
      <c r="M255" s="5"/>
      <c r="N255" s="5"/>
      <c r="O255" s="5">
        <f>I255+N255</f>
        <v>17.52</v>
      </c>
      <c r="P255" s="5">
        <v>1</v>
      </c>
      <c r="Q255" s="5">
        <f>O255*P255</f>
        <v>17.52</v>
      </c>
      <c r="R255" s="5">
        <f t="shared" si="16"/>
        <v>700.8</v>
      </c>
    </row>
    <row r="256" spans="1:18" ht="14.25">
      <c r="A256" s="6" t="s">
        <v>438</v>
      </c>
      <c r="B256" s="5" t="s">
        <v>338</v>
      </c>
      <c r="C256" s="6" t="s">
        <v>165</v>
      </c>
      <c r="D256" s="6" t="s">
        <v>344</v>
      </c>
      <c r="E256" s="6" t="s">
        <v>341</v>
      </c>
      <c r="F256" s="6">
        <v>46</v>
      </c>
      <c r="G256" s="6">
        <v>16</v>
      </c>
      <c r="H256" s="5">
        <v>1.2</v>
      </c>
      <c r="I256" s="5">
        <f>G256*H256</f>
        <v>19.2</v>
      </c>
      <c r="J256" s="6"/>
      <c r="K256" s="6"/>
      <c r="L256" s="5"/>
      <c r="M256" s="5"/>
      <c r="N256" s="5"/>
      <c r="O256" s="5">
        <f>I256+N256</f>
        <v>19.2</v>
      </c>
      <c r="P256" s="5">
        <v>1</v>
      </c>
      <c r="Q256" s="5">
        <f>O256*P256</f>
        <v>19.2</v>
      </c>
      <c r="R256" s="5">
        <f t="shared" si="16"/>
        <v>768</v>
      </c>
    </row>
    <row r="257" spans="1:18" ht="14.25">
      <c r="A257" s="6" t="s">
        <v>30</v>
      </c>
      <c r="B257" s="5" t="s">
        <v>338</v>
      </c>
      <c r="C257" s="6" t="s">
        <v>345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>
        <v>161.2</v>
      </c>
      <c r="R257" s="5">
        <f t="shared" si="16"/>
        <v>6448</v>
      </c>
    </row>
    <row r="258" spans="1:18" ht="14.25">
      <c r="A258" s="6" t="s">
        <v>30</v>
      </c>
      <c r="B258" s="5" t="s">
        <v>530</v>
      </c>
      <c r="C258" s="6" t="s">
        <v>115</v>
      </c>
      <c r="D258" s="6" t="s">
        <v>526</v>
      </c>
      <c r="E258" s="6" t="s">
        <v>525</v>
      </c>
      <c r="F258" s="6"/>
      <c r="G258" s="6"/>
      <c r="H258" s="5"/>
      <c r="I258" s="5"/>
      <c r="J258" s="6"/>
      <c r="K258" s="6"/>
      <c r="L258" s="5"/>
      <c r="M258" s="5"/>
      <c r="N258" s="5"/>
      <c r="O258" s="5"/>
      <c r="P258" s="5"/>
      <c r="Q258" s="5" t="s">
        <v>564</v>
      </c>
      <c r="R258" s="5">
        <v>73.81333333</v>
      </c>
    </row>
    <row r="259" spans="1:18" ht="14.25">
      <c r="A259" s="6" t="s">
        <v>30</v>
      </c>
      <c r="B259" s="5" t="s">
        <v>530</v>
      </c>
      <c r="C259" s="6" t="s">
        <v>117</v>
      </c>
      <c r="D259" s="6" t="s">
        <v>527</v>
      </c>
      <c r="E259" s="6" t="s">
        <v>525</v>
      </c>
      <c r="F259" s="6"/>
      <c r="G259" s="6"/>
      <c r="H259" s="5"/>
      <c r="I259" s="5"/>
      <c r="J259" s="6"/>
      <c r="K259" s="6"/>
      <c r="L259" s="5"/>
      <c r="M259" s="5"/>
      <c r="N259" s="5"/>
      <c r="O259" s="5"/>
      <c r="P259" s="5"/>
      <c r="Q259" s="5" t="s">
        <v>564</v>
      </c>
      <c r="R259" s="5">
        <v>140.16</v>
      </c>
    </row>
    <row r="260" spans="1:18" ht="14.25">
      <c r="A260" s="15" t="s">
        <v>610</v>
      </c>
      <c r="B260" s="16" t="s">
        <v>253</v>
      </c>
      <c r="C260" s="17" t="s">
        <v>567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>
        <v>1600</v>
      </c>
    </row>
    <row r="261" spans="1:18" ht="14.25">
      <c r="A261" s="15" t="s">
        <v>609</v>
      </c>
      <c r="B261" s="18" t="s">
        <v>530</v>
      </c>
      <c r="C261" s="17" t="s">
        <v>635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>
        <v>1200</v>
      </c>
    </row>
    <row r="262" spans="1:18" ht="14.25">
      <c r="A262" s="15" t="s">
        <v>609</v>
      </c>
      <c r="B262" s="18" t="s">
        <v>530</v>
      </c>
      <c r="C262" s="6" t="s">
        <v>666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>
        <v>200</v>
      </c>
    </row>
    <row r="263" spans="1:18" ht="14.25">
      <c r="A263" s="15" t="s">
        <v>609</v>
      </c>
      <c r="B263" s="18" t="s">
        <v>530</v>
      </c>
      <c r="C263" s="6" t="s">
        <v>666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>
        <v>500</v>
      </c>
    </row>
    <row r="264" spans="1:18" ht="14.25">
      <c r="A264" s="6" t="s">
        <v>439</v>
      </c>
      <c r="B264" s="5" t="s">
        <v>338</v>
      </c>
      <c r="C264" s="6" t="s">
        <v>106</v>
      </c>
      <c r="D264" s="6" t="s">
        <v>351</v>
      </c>
      <c r="E264" s="6" t="s">
        <v>341</v>
      </c>
      <c r="F264" s="6">
        <v>36</v>
      </c>
      <c r="G264" s="6">
        <v>2</v>
      </c>
      <c r="H264" s="5">
        <v>1.2</v>
      </c>
      <c r="I264" s="5">
        <f>G264*H264</f>
        <v>2.4</v>
      </c>
      <c r="J264" s="6"/>
      <c r="K264" s="6"/>
      <c r="L264" s="5"/>
      <c r="M264" s="5"/>
      <c r="N264" s="5"/>
      <c r="O264" s="5">
        <f>I264+N264</f>
        <v>2.4</v>
      </c>
      <c r="P264" s="5">
        <v>1</v>
      </c>
      <c r="Q264" s="5">
        <f>O264*P264</f>
        <v>2.4</v>
      </c>
      <c r="R264" s="5">
        <f>Q264*40</f>
        <v>96</v>
      </c>
    </row>
    <row r="265" spans="1:18" ht="14.25">
      <c r="A265" s="6" t="s">
        <v>439</v>
      </c>
      <c r="B265" s="5" t="s">
        <v>338</v>
      </c>
      <c r="C265" s="6" t="s">
        <v>345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>
        <v>148.2</v>
      </c>
      <c r="R265" s="5">
        <f>Q265*40</f>
        <v>5928</v>
      </c>
    </row>
    <row r="266" spans="1:18" ht="14.25">
      <c r="A266" s="17" t="s">
        <v>612</v>
      </c>
      <c r="B266" s="16" t="s">
        <v>253</v>
      </c>
      <c r="C266" s="17" t="s">
        <v>567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>
        <v>1120</v>
      </c>
    </row>
    <row r="267" spans="1:18" ht="14.25">
      <c r="A267" s="17" t="s">
        <v>611</v>
      </c>
      <c r="B267" s="18" t="s">
        <v>530</v>
      </c>
      <c r="C267" s="17" t="s">
        <v>635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>
        <v>480</v>
      </c>
    </row>
    <row r="268" spans="1:18" ht="14.25">
      <c r="A268" s="9" t="s">
        <v>440</v>
      </c>
      <c r="B268" s="10" t="s">
        <v>338</v>
      </c>
      <c r="C268" s="5" t="s">
        <v>263</v>
      </c>
      <c r="D268" s="5" t="s">
        <v>264</v>
      </c>
      <c r="E268" s="6" t="s">
        <v>360</v>
      </c>
      <c r="F268" s="11">
        <v>38</v>
      </c>
      <c r="G268" s="6">
        <v>30</v>
      </c>
      <c r="H268" s="5">
        <v>1.2</v>
      </c>
      <c r="I268" s="5">
        <f>G268*H268</f>
        <v>36</v>
      </c>
      <c r="J268" s="12"/>
      <c r="K268" s="12"/>
      <c r="L268" s="5"/>
      <c r="M268" s="5"/>
      <c r="N268" s="5"/>
      <c r="O268" s="5">
        <f>I268+N268</f>
        <v>36</v>
      </c>
      <c r="P268" s="5">
        <v>1</v>
      </c>
      <c r="Q268" s="5">
        <f>O268*P268</f>
        <v>36</v>
      </c>
      <c r="R268" s="22">
        <f>Q268*40</f>
        <v>1440</v>
      </c>
    </row>
    <row r="269" spans="1:18" ht="14.25">
      <c r="A269" s="6" t="s">
        <v>31</v>
      </c>
      <c r="B269" s="5" t="s">
        <v>253</v>
      </c>
      <c r="C269" s="6" t="s">
        <v>441</v>
      </c>
      <c r="D269" s="6" t="s">
        <v>236</v>
      </c>
      <c r="E269" s="6" t="s">
        <v>271</v>
      </c>
      <c r="F269" s="6">
        <v>55</v>
      </c>
      <c r="G269" s="6">
        <v>20</v>
      </c>
      <c r="H269" s="5">
        <v>1.2</v>
      </c>
      <c r="I269" s="5">
        <f>G269*H269</f>
        <v>24</v>
      </c>
      <c r="J269" s="6">
        <v>10</v>
      </c>
      <c r="K269" s="6">
        <f>F269/L269</f>
        <v>1.8333333333333333</v>
      </c>
      <c r="L269" s="5">
        <v>30</v>
      </c>
      <c r="M269" s="5">
        <f>1+(L269/30-1)*0.6</f>
        <v>1</v>
      </c>
      <c r="N269" s="5">
        <f>J269*K269*M269</f>
        <v>18.333333333333332</v>
      </c>
      <c r="O269" s="5">
        <f>I269+N269</f>
        <v>42.33333333333333</v>
      </c>
      <c r="P269" s="5">
        <v>1</v>
      </c>
      <c r="Q269" s="5">
        <f>O269*P269</f>
        <v>42.33333333333333</v>
      </c>
      <c r="R269" s="5">
        <f>Q269*40</f>
        <v>1693.333333333333</v>
      </c>
    </row>
    <row r="270" spans="1:18" ht="14.25">
      <c r="A270" s="5" t="s">
        <v>31</v>
      </c>
      <c r="B270" s="5" t="s">
        <v>253</v>
      </c>
      <c r="C270" s="5" t="s">
        <v>317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>
        <v>78.5</v>
      </c>
      <c r="R270" s="5">
        <f>Q270*30</f>
        <v>2355</v>
      </c>
    </row>
    <row r="271" spans="1:18" ht="14.25">
      <c r="A271" s="13" t="s">
        <v>262</v>
      </c>
      <c r="B271" s="10" t="s">
        <v>253</v>
      </c>
      <c r="C271" s="13" t="s">
        <v>442</v>
      </c>
      <c r="D271" s="13" t="s">
        <v>443</v>
      </c>
      <c r="E271" s="13" t="s">
        <v>248</v>
      </c>
      <c r="F271" s="11">
        <v>98</v>
      </c>
      <c r="G271" s="6">
        <v>28</v>
      </c>
      <c r="H271" s="5">
        <f>0.85+0.005*F271</f>
        <v>1.3399999999999999</v>
      </c>
      <c r="I271" s="5">
        <f>G271*H271</f>
        <v>37.519999999999996</v>
      </c>
      <c r="J271" s="6">
        <v>16</v>
      </c>
      <c r="K271" s="6">
        <v>3</v>
      </c>
      <c r="L271" s="5">
        <f>F271/K271</f>
        <v>32.666666666666664</v>
      </c>
      <c r="M271" s="5">
        <f>1+(L271/30-1)*0.4</f>
        <v>1.0355555555555556</v>
      </c>
      <c r="N271" s="5">
        <f>J271*K271*M271</f>
        <v>49.70666666666666</v>
      </c>
      <c r="O271" s="5">
        <f>I271+N271</f>
        <v>87.22666666666666</v>
      </c>
      <c r="P271" s="5">
        <v>1</v>
      </c>
      <c r="Q271" s="5">
        <f>O271*P271</f>
        <v>87.22666666666666</v>
      </c>
      <c r="R271" s="5">
        <f>Q271*40</f>
        <v>3489.0666666666666</v>
      </c>
    </row>
    <row r="272" spans="1:18" ht="14.25">
      <c r="A272" s="6" t="s">
        <v>31</v>
      </c>
      <c r="B272" s="5" t="s">
        <v>253</v>
      </c>
      <c r="C272" s="6" t="s">
        <v>444</v>
      </c>
      <c r="D272" s="6" t="s">
        <v>239</v>
      </c>
      <c r="E272" s="6" t="s">
        <v>271</v>
      </c>
      <c r="F272" s="6">
        <v>98</v>
      </c>
      <c r="G272" s="6"/>
      <c r="H272" s="5"/>
      <c r="I272" s="5"/>
      <c r="J272" s="6">
        <v>4</v>
      </c>
      <c r="K272" s="6">
        <v>1</v>
      </c>
      <c r="L272" s="5">
        <f>F272/K272</f>
        <v>98</v>
      </c>
      <c r="M272" s="5">
        <f>1+(L272/30-1)*0.4</f>
        <v>1.9066666666666667</v>
      </c>
      <c r="N272" s="5">
        <f>J272*K272*M272</f>
        <v>7.626666666666667</v>
      </c>
      <c r="O272" s="5">
        <f>I272+N272</f>
        <v>7.626666666666667</v>
      </c>
      <c r="P272" s="5">
        <v>1</v>
      </c>
      <c r="Q272" s="5">
        <f>O272*P272</f>
        <v>7.626666666666667</v>
      </c>
      <c r="R272" s="5">
        <f>Q272*40</f>
        <v>305.06666666666666</v>
      </c>
    </row>
    <row r="273" spans="1:18" ht="14.25">
      <c r="A273" s="6" t="s">
        <v>31</v>
      </c>
      <c r="B273" s="5" t="s">
        <v>253</v>
      </c>
      <c r="C273" s="6" t="s">
        <v>445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>
        <v>105.3</v>
      </c>
      <c r="R273" s="5">
        <f>Q273*40</f>
        <v>4212</v>
      </c>
    </row>
    <row r="274" spans="1:18" ht="14.25">
      <c r="A274" s="13" t="s">
        <v>262</v>
      </c>
      <c r="B274" s="10" t="s">
        <v>530</v>
      </c>
      <c r="C274" s="13" t="s">
        <v>531</v>
      </c>
      <c r="D274" s="13" t="s">
        <v>532</v>
      </c>
      <c r="E274" s="13" t="s">
        <v>525</v>
      </c>
      <c r="F274" s="11"/>
      <c r="G274" s="6"/>
      <c r="H274" s="5"/>
      <c r="I274" s="5"/>
      <c r="J274" s="6"/>
      <c r="K274" s="6"/>
      <c r="L274" s="5"/>
      <c r="M274" s="5"/>
      <c r="N274" s="5"/>
      <c r="O274" s="5"/>
      <c r="P274" s="5"/>
      <c r="Q274" s="5" t="s">
        <v>564</v>
      </c>
      <c r="R274" s="5">
        <v>697.8133333</v>
      </c>
    </row>
    <row r="275" spans="1:18" ht="14.25">
      <c r="A275" s="15" t="s">
        <v>31</v>
      </c>
      <c r="B275" s="18" t="s">
        <v>253</v>
      </c>
      <c r="C275" s="17" t="s">
        <v>567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>
        <v>1360</v>
      </c>
    </row>
    <row r="276" spans="1:18" ht="14.25">
      <c r="A276" s="15" t="s">
        <v>613</v>
      </c>
      <c r="B276" s="18" t="s">
        <v>530</v>
      </c>
      <c r="C276" s="17" t="s">
        <v>635</v>
      </c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>
        <v>1440</v>
      </c>
    </row>
    <row r="277" spans="1:18" ht="14.25">
      <c r="A277" s="15" t="s">
        <v>573</v>
      </c>
      <c r="B277" s="16" t="s">
        <v>254</v>
      </c>
      <c r="C277" s="17" t="s">
        <v>567</v>
      </c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>
        <v>1600</v>
      </c>
    </row>
    <row r="278" spans="1:18" ht="14.25">
      <c r="A278" s="15" t="s">
        <v>572</v>
      </c>
      <c r="B278" s="18" t="s">
        <v>523</v>
      </c>
      <c r="C278" s="17" t="s">
        <v>635</v>
      </c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>
        <v>240</v>
      </c>
    </row>
    <row r="279" spans="1:18" ht="14.25">
      <c r="A279" s="5" t="s">
        <v>642</v>
      </c>
      <c r="B279" s="5" t="s">
        <v>652</v>
      </c>
      <c r="C279" s="5" t="s">
        <v>649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19">
        <v>28</v>
      </c>
      <c r="R279" s="20">
        <f>Q279*5</f>
        <v>140</v>
      </c>
    </row>
    <row r="280" spans="1:18" ht="14.25">
      <c r="A280" s="5" t="s">
        <v>643</v>
      </c>
      <c r="B280" s="5" t="s">
        <v>652</v>
      </c>
      <c r="C280" s="5" t="s">
        <v>650</v>
      </c>
      <c r="D280" s="5" t="s">
        <v>644</v>
      </c>
      <c r="E280" s="5" t="s">
        <v>645</v>
      </c>
      <c r="F280" s="5">
        <v>93</v>
      </c>
      <c r="G280" s="5">
        <v>24</v>
      </c>
      <c r="H280" s="5">
        <f>0.85+0.005*F280</f>
        <v>1.315</v>
      </c>
      <c r="I280" s="21">
        <f>G280*H280</f>
        <v>31.56</v>
      </c>
      <c r="J280" s="5">
        <v>16</v>
      </c>
      <c r="K280" s="5">
        <v>2</v>
      </c>
      <c r="L280" s="5">
        <f>F280/K280</f>
        <v>46.5</v>
      </c>
      <c r="M280" s="5">
        <f>1+(L280/30-1)*0.4</f>
        <v>1.22</v>
      </c>
      <c r="N280" s="5">
        <f>J280*K280*M280</f>
        <v>39.04</v>
      </c>
      <c r="O280" s="5">
        <f>I280+N280</f>
        <v>70.6</v>
      </c>
      <c r="P280" s="5">
        <v>1</v>
      </c>
      <c r="Q280" s="19">
        <f>O280*P280</f>
        <v>70.6</v>
      </c>
      <c r="R280" s="20">
        <f>Q280*5</f>
        <v>353</v>
      </c>
    </row>
    <row r="281" spans="1:18" ht="14.25">
      <c r="A281" s="5" t="s">
        <v>643</v>
      </c>
      <c r="B281" s="5" t="s">
        <v>652</v>
      </c>
      <c r="C281" s="5" t="s">
        <v>651</v>
      </c>
      <c r="D281" s="5" t="s">
        <v>646</v>
      </c>
      <c r="E281" s="5" t="s">
        <v>647</v>
      </c>
      <c r="F281" s="5">
        <v>109</v>
      </c>
      <c r="G281" s="5">
        <v>6</v>
      </c>
      <c r="H281" s="5">
        <f>0.85+0.005*F281</f>
        <v>1.395</v>
      </c>
      <c r="I281" s="21">
        <f>G281*H281</f>
        <v>8.370000000000001</v>
      </c>
      <c r="J281" s="5" t="s">
        <v>648</v>
      </c>
      <c r="K281" s="5" t="s">
        <v>648</v>
      </c>
      <c r="L281" s="5" t="s">
        <v>648</v>
      </c>
      <c r="M281" s="5" t="s">
        <v>648</v>
      </c>
      <c r="N281" s="5"/>
      <c r="O281" s="5">
        <f>I281+N281</f>
        <v>8.370000000000001</v>
      </c>
      <c r="P281" s="5">
        <v>1.2</v>
      </c>
      <c r="Q281" s="19">
        <f>O281*P281</f>
        <v>10.044</v>
      </c>
      <c r="R281" s="20">
        <f>Q281*5</f>
        <v>50.22</v>
      </c>
    </row>
    <row r="282" spans="1:18" ht="14.25">
      <c r="A282" s="6" t="s">
        <v>658</v>
      </c>
      <c r="B282" s="5" t="s">
        <v>659</v>
      </c>
      <c r="C282" s="6" t="s">
        <v>660</v>
      </c>
      <c r="D282" s="6" t="s">
        <v>661</v>
      </c>
      <c r="E282" s="6" t="s">
        <v>662</v>
      </c>
      <c r="F282" s="6">
        <v>98</v>
      </c>
      <c r="G282" s="8">
        <v>6</v>
      </c>
      <c r="H282" s="5">
        <f>0.85+0.005*F282</f>
        <v>1.3399999999999999</v>
      </c>
      <c r="I282" s="21">
        <f>G282*H282</f>
        <v>8.04</v>
      </c>
      <c r="J282" s="8"/>
      <c r="K282" s="8"/>
      <c r="L282" s="5"/>
      <c r="M282" s="5"/>
      <c r="N282" s="5"/>
      <c r="O282" s="5">
        <f>I282+N282</f>
        <v>8.04</v>
      </c>
      <c r="P282" s="5">
        <v>1</v>
      </c>
      <c r="Q282" s="19">
        <f>O282*P282</f>
        <v>8.04</v>
      </c>
      <c r="R282" s="5">
        <f>Q282*40</f>
        <v>321.59999999999997</v>
      </c>
    </row>
    <row r="283" spans="1:18" ht="14.25">
      <c r="A283" s="6" t="s">
        <v>658</v>
      </c>
      <c r="B283" s="5" t="s">
        <v>659</v>
      </c>
      <c r="C283" s="6" t="s">
        <v>666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>
        <v>500</v>
      </c>
    </row>
    <row r="284" spans="1:18" ht="14.25">
      <c r="A284" s="5" t="s">
        <v>446</v>
      </c>
      <c r="B284" s="5" t="s">
        <v>447</v>
      </c>
      <c r="C284" s="5" t="s">
        <v>304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>
        <v>9.4</v>
      </c>
      <c r="R284" s="5">
        <f>Q284*35</f>
        <v>329</v>
      </c>
    </row>
    <row r="285" spans="1:18" ht="14.25">
      <c r="A285" s="5" t="s">
        <v>446</v>
      </c>
      <c r="B285" s="5" t="s">
        <v>447</v>
      </c>
      <c r="C285" s="5" t="s">
        <v>305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>
        <v>24</v>
      </c>
      <c r="R285" s="5">
        <f>Q285*35</f>
        <v>840</v>
      </c>
    </row>
    <row r="286" spans="1:18" ht="14.25">
      <c r="A286" s="6" t="s">
        <v>32</v>
      </c>
      <c r="B286" s="5" t="s">
        <v>254</v>
      </c>
      <c r="C286" s="6" t="s">
        <v>166</v>
      </c>
      <c r="D286" s="6" t="s">
        <v>239</v>
      </c>
      <c r="E286" s="6" t="s">
        <v>248</v>
      </c>
      <c r="F286" s="6">
        <v>98</v>
      </c>
      <c r="G286" s="8">
        <v>60</v>
      </c>
      <c r="H286" s="5">
        <f>0.85+0.005*F286</f>
        <v>1.3399999999999999</v>
      </c>
      <c r="I286" s="5">
        <f>G286*H286</f>
        <v>80.39999999999999</v>
      </c>
      <c r="J286" s="6"/>
      <c r="K286" s="8"/>
      <c r="L286" s="5"/>
      <c r="M286" s="5"/>
      <c r="N286" s="5"/>
      <c r="O286" s="5">
        <f>I286+N286</f>
        <v>80.39999999999999</v>
      </c>
      <c r="P286" s="5">
        <v>1</v>
      </c>
      <c r="Q286" s="5">
        <f>O286*P286</f>
        <v>80.39999999999999</v>
      </c>
      <c r="R286" s="5">
        <f>Q286*40</f>
        <v>3215.9999999999995</v>
      </c>
    </row>
    <row r="287" spans="1:18" ht="14.25">
      <c r="A287" s="6" t="s">
        <v>32</v>
      </c>
      <c r="B287" s="5" t="s">
        <v>254</v>
      </c>
      <c r="C287" s="6" t="s">
        <v>167</v>
      </c>
      <c r="D287" s="6" t="s">
        <v>239</v>
      </c>
      <c r="E287" s="6" t="s">
        <v>248</v>
      </c>
      <c r="F287" s="6">
        <v>50</v>
      </c>
      <c r="G287" s="6"/>
      <c r="H287" s="5"/>
      <c r="I287" s="5"/>
      <c r="J287" s="6">
        <v>20</v>
      </c>
      <c r="K287" s="6">
        <v>1</v>
      </c>
      <c r="L287" s="5">
        <f>F287/K287</f>
        <v>50</v>
      </c>
      <c r="M287" s="5">
        <f>1+(L287/30-1)*0.4</f>
        <v>1.2666666666666666</v>
      </c>
      <c r="N287" s="5">
        <f>J287*K287*M287</f>
        <v>25.333333333333332</v>
      </c>
      <c r="O287" s="5">
        <f>I287+N287</f>
        <v>25.333333333333332</v>
      </c>
      <c r="P287" s="5">
        <v>1</v>
      </c>
      <c r="Q287" s="5">
        <f>O287*P287</f>
        <v>25.333333333333332</v>
      </c>
      <c r="R287" s="5">
        <f>Q287*40</f>
        <v>1013.3333333333333</v>
      </c>
    </row>
    <row r="288" spans="1:18" ht="14.25">
      <c r="A288" s="6" t="s">
        <v>32</v>
      </c>
      <c r="B288" s="5" t="s">
        <v>254</v>
      </c>
      <c r="C288" s="6" t="s">
        <v>445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>
        <v>28.6</v>
      </c>
      <c r="R288" s="5">
        <f>Q288*40</f>
        <v>1144</v>
      </c>
    </row>
    <row r="289" spans="1:18" ht="14.25">
      <c r="A289" s="15" t="s">
        <v>32</v>
      </c>
      <c r="B289" s="16" t="s">
        <v>254</v>
      </c>
      <c r="C289" s="17" t="s">
        <v>567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>
        <v>640</v>
      </c>
    </row>
    <row r="290" spans="1:18" ht="14.25">
      <c r="A290" s="15" t="s">
        <v>32</v>
      </c>
      <c r="B290" s="18" t="s">
        <v>523</v>
      </c>
      <c r="C290" s="17" t="s">
        <v>635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>
        <v>1920</v>
      </c>
    </row>
    <row r="291" spans="1:18" ht="14.25">
      <c r="A291" s="15" t="s">
        <v>32</v>
      </c>
      <c r="B291" s="18" t="s">
        <v>523</v>
      </c>
      <c r="C291" s="6" t="s">
        <v>666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>
        <v>500</v>
      </c>
    </row>
    <row r="292" spans="1:18" ht="14.25">
      <c r="A292" s="6" t="s">
        <v>33</v>
      </c>
      <c r="B292" s="5" t="s">
        <v>253</v>
      </c>
      <c r="C292" s="6" t="s">
        <v>168</v>
      </c>
      <c r="D292" s="6" t="s">
        <v>448</v>
      </c>
      <c r="E292" s="6" t="s">
        <v>247</v>
      </c>
      <c r="F292" s="6">
        <v>101</v>
      </c>
      <c r="G292" s="6">
        <v>18</v>
      </c>
      <c r="H292" s="5">
        <f>0.85+0.005*F292</f>
        <v>1.355</v>
      </c>
      <c r="I292" s="5">
        <f>G292*H292</f>
        <v>24.39</v>
      </c>
      <c r="J292" s="6">
        <v>6</v>
      </c>
      <c r="K292" s="6">
        <f>F292/L292</f>
        <v>3.3666666666666667</v>
      </c>
      <c r="L292" s="5">
        <v>30</v>
      </c>
      <c r="M292" s="5">
        <f>1+(L292/30-1)*0.6</f>
        <v>1</v>
      </c>
      <c r="N292" s="5">
        <f>J292*K292*M292</f>
        <v>20.2</v>
      </c>
      <c r="O292" s="5">
        <f>I292+N292</f>
        <v>44.59</v>
      </c>
      <c r="P292" s="5">
        <v>1</v>
      </c>
      <c r="Q292" s="5">
        <f>O292*P292</f>
        <v>44.59</v>
      </c>
      <c r="R292" s="5">
        <f>Q292*40</f>
        <v>1783.6000000000001</v>
      </c>
    </row>
    <row r="293" spans="1:18" ht="14.25">
      <c r="A293" s="6" t="s">
        <v>33</v>
      </c>
      <c r="B293" s="5" t="s">
        <v>253</v>
      </c>
      <c r="C293" s="6" t="s">
        <v>169</v>
      </c>
      <c r="D293" s="6" t="s">
        <v>240</v>
      </c>
      <c r="E293" s="6" t="s">
        <v>248</v>
      </c>
      <c r="F293" s="6">
        <v>75</v>
      </c>
      <c r="G293" s="6">
        <v>18</v>
      </c>
      <c r="H293" s="5">
        <f>0.85+0.005*F293</f>
        <v>1.225</v>
      </c>
      <c r="I293" s="5">
        <f>G293*H293</f>
        <v>22.05</v>
      </c>
      <c r="J293" s="6">
        <v>12</v>
      </c>
      <c r="K293" s="6">
        <f>F293/L293</f>
        <v>2.5</v>
      </c>
      <c r="L293" s="5">
        <v>30</v>
      </c>
      <c r="M293" s="5">
        <f>1+(L293/30-1)*0.6</f>
        <v>1</v>
      </c>
      <c r="N293" s="5">
        <f>J293*K293*M293</f>
        <v>30</v>
      </c>
      <c r="O293" s="5">
        <f>I293+N293</f>
        <v>52.05</v>
      </c>
      <c r="P293" s="5">
        <v>1</v>
      </c>
      <c r="Q293" s="5">
        <f>O293*P293</f>
        <v>52.05</v>
      </c>
      <c r="R293" s="5">
        <f>Q293*40</f>
        <v>2082</v>
      </c>
    </row>
    <row r="294" spans="1:18" ht="14.25">
      <c r="A294" s="6" t="s">
        <v>33</v>
      </c>
      <c r="B294" s="5" t="s">
        <v>253</v>
      </c>
      <c r="C294" s="6" t="s">
        <v>445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>
        <v>89.7</v>
      </c>
      <c r="R294" s="5">
        <f>Q294*40</f>
        <v>3588</v>
      </c>
    </row>
    <row r="295" spans="1:18" ht="14.25">
      <c r="A295" s="6" t="s">
        <v>33</v>
      </c>
      <c r="B295" s="5" t="s">
        <v>530</v>
      </c>
      <c r="C295" s="6" t="s">
        <v>169</v>
      </c>
      <c r="D295" s="6" t="s">
        <v>533</v>
      </c>
      <c r="E295" s="6" t="s">
        <v>525</v>
      </c>
      <c r="F295" s="6"/>
      <c r="G295" s="6"/>
      <c r="H295" s="5"/>
      <c r="I295" s="5"/>
      <c r="J295" s="6"/>
      <c r="K295" s="6"/>
      <c r="L295" s="5"/>
      <c r="M295" s="5"/>
      <c r="N295" s="5"/>
      <c r="O295" s="5"/>
      <c r="P295" s="5"/>
      <c r="Q295" s="5" t="s">
        <v>564</v>
      </c>
      <c r="R295" s="5">
        <v>416.4</v>
      </c>
    </row>
    <row r="296" spans="1:18" ht="14.25">
      <c r="A296" s="15" t="s">
        <v>33</v>
      </c>
      <c r="B296" s="16" t="s">
        <v>253</v>
      </c>
      <c r="C296" s="17" t="s">
        <v>567</v>
      </c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>
        <v>1440</v>
      </c>
    </row>
    <row r="297" spans="1:18" ht="14.25">
      <c r="A297" s="15" t="s">
        <v>33</v>
      </c>
      <c r="B297" s="18" t="s">
        <v>530</v>
      </c>
      <c r="C297" s="17" t="s">
        <v>635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>
        <v>1200</v>
      </c>
    </row>
    <row r="298" spans="1:18" ht="14.25">
      <c r="A298" s="6" t="s">
        <v>34</v>
      </c>
      <c r="B298" s="5" t="s">
        <v>253</v>
      </c>
      <c r="C298" s="6" t="s">
        <v>147</v>
      </c>
      <c r="D298" s="6" t="s">
        <v>242</v>
      </c>
      <c r="E298" s="6" t="s">
        <v>247</v>
      </c>
      <c r="F298" s="6">
        <v>59</v>
      </c>
      <c r="G298" s="6">
        <v>70</v>
      </c>
      <c r="H298" s="5">
        <v>1.2</v>
      </c>
      <c r="I298" s="5">
        <f>G298*H298</f>
        <v>84</v>
      </c>
      <c r="J298" s="6"/>
      <c r="K298" s="6"/>
      <c r="L298" s="5"/>
      <c r="M298" s="5"/>
      <c r="N298" s="5"/>
      <c r="O298" s="5">
        <f>I298+N298</f>
        <v>84</v>
      </c>
      <c r="P298" s="5">
        <v>1</v>
      </c>
      <c r="Q298" s="5">
        <f>O298*P298</f>
        <v>84</v>
      </c>
      <c r="R298" s="5">
        <f>Q298*40</f>
        <v>3360</v>
      </c>
    </row>
    <row r="299" spans="1:18" ht="14.25">
      <c r="A299" s="6" t="s">
        <v>34</v>
      </c>
      <c r="B299" s="5" t="s">
        <v>253</v>
      </c>
      <c r="C299" s="6" t="s">
        <v>445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>
        <v>280.8</v>
      </c>
      <c r="R299" s="5">
        <f>Q299*40</f>
        <v>11232</v>
      </c>
    </row>
    <row r="300" spans="1:18" ht="14.25">
      <c r="A300" s="6" t="s">
        <v>34</v>
      </c>
      <c r="B300" s="5" t="s">
        <v>253</v>
      </c>
      <c r="C300" s="6" t="s">
        <v>449</v>
      </c>
      <c r="D300" s="6" t="s">
        <v>450</v>
      </c>
      <c r="E300" s="6" t="s">
        <v>271</v>
      </c>
      <c r="F300" s="6">
        <v>51</v>
      </c>
      <c r="G300" s="6"/>
      <c r="H300" s="5"/>
      <c r="I300" s="5"/>
      <c r="J300" s="6">
        <v>20</v>
      </c>
      <c r="K300" s="6">
        <v>1</v>
      </c>
      <c r="L300" s="5">
        <f>F300/K300</f>
        <v>51</v>
      </c>
      <c r="M300" s="5">
        <f>1+(L300/30-1)*0.4</f>
        <v>1.28</v>
      </c>
      <c r="N300" s="5">
        <f>J300*K300*M300</f>
        <v>25.6</v>
      </c>
      <c r="O300" s="5">
        <f>I300+N300</f>
        <v>25.6</v>
      </c>
      <c r="P300" s="5">
        <v>1</v>
      </c>
      <c r="Q300" s="5">
        <f>O300*P300</f>
        <v>25.6</v>
      </c>
      <c r="R300" s="5">
        <f>Q300*40</f>
        <v>1024</v>
      </c>
    </row>
    <row r="301" spans="1:18" ht="14.25">
      <c r="A301" s="15" t="s">
        <v>34</v>
      </c>
      <c r="B301" s="16" t="s">
        <v>253</v>
      </c>
      <c r="C301" s="17" t="s">
        <v>567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>
        <v>2160</v>
      </c>
    </row>
    <row r="302" spans="1:18" ht="14.25">
      <c r="A302" s="15" t="s">
        <v>614</v>
      </c>
      <c r="B302" s="18" t="s">
        <v>530</v>
      </c>
      <c r="C302" s="17" t="s">
        <v>635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>
        <v>2160</v>
      </c>
    </row>
    <row r="303" spans="1:18" ht="14.25">
      <c r="A303" s="6" t="s">
        <v>35</v>
      </c>
      <c r="B303" s="5" t="s">
        <v>257</v>
      </c>
      <c r="C303" s="6" t="s">
        <v>114</v>
      </c>
      <c r="D303" s="6" t="s">
        <v>241</v>
      </c>
      <c r="E303" s="6" t="s">
        <v>247</v>
      </c>
      <c r="F303" s="6">
        <v>47</v>
      </c>
      <c r="G303" s="6"/>
      <c r="H303" s="5"/>
      <c r="I303" s="5"/>
      <c r="J303" s="6">
        <v>12</v>
      </c>
      <c r="K303" s="6">
        <v>1</v>
      </c>
      <c r="L303" s="5">
        <f>F303/K303</f>
        <v>47</v>
      </c>
      <c r="M303" s="5">
        <f>1+(L303/30-1)*0.4</f>
        <v>1.2266666666666666</v>
      </c>
      <c r="N303" s="5">
        <f>J303*K303*M303</f>
        <v>14.719999999999999</v>
      </c>
      <c r="O303" s="5">
        <f aca="true" t="shared" si="17" ref="O303:O311">I303+N303</f>
        <v>14.719999999999999</v>
      </c>
      <c r="P303" s="5">
        <v>1</v>
      </c>
      <c r="Q303" s="5">
        <f aca="true" t="shared" si="18" ref="Q303:Q311">O303*P303</f>
        <v>14.719999999999999</v>
      </c>
      <c r="R303" s="5">
        <f>Q303*35</f>
        <v>515.1999999999999</v>
      </c>
    </row>
    <row r="304" spans="1:18" ht="14.25">
      <c r="A304" s="6" t="s">
        <v>35</v>
      </c>
      <c r="B304" s="5" t="s">
        <v>257</v>
      </c>
      <c r="C304" s="6" t="s">
        <v>170</v>
      </c>
      <c r="D304" s="6" t="s">
        <v>240</v>
      </c>
      <c r="E304" s="6" t="s">
        <v>248</v>
      </c>
      <c r="F304" s="6">
        <v>75</v>
      </c>
      <c r="G304" s="6"/>
      <c r="H304" s="5"/>
      <c r="I304" s="5"/>
      <c r="J304" s="6">
        <v>20</v>
      </c>
      <c r="K304" s="6">
        <v>2</v>
      </c>
      <c r="L304" s="5">
        <f>F304/K304</f>
        <v>37.5</v>
      </c>
      <c r="M304" s="5">
        <f>1+(L304/30-1)*0.4</f>
        <v>1.1</v>
      </c>
      <c r="N304" s="5">
        <f>J304*K304*M304</f>
        <v>44</v>
      </c>
      <c r="O304" s="5">
        <f t="shared" si="17"/>
        <v>44</v>
      </c>
      <c r="P304" s="5">
        <v>1</v>
      </c>
      <c r="Q304" s="5">
        <f t="shared" si="18"/>
        <v>44</v>
      </c>
      <c r="R304" s="5">
        <f>Q304*35</f>
        <v>1540</v>
      </c>
    </row>
    <row r="305" spans="1:18" ht="14.25">
      <c r="A305" s="6" t="s">
        <v>35</v>
      </c>
      <c r="B305" s="5" t="s">
        <v>257</v>
      </c>
      <c r="C305" s="6" t="s">
        <v>170</v>
      </c>
      <c r="D305" s="6" t="s">
        <v>451</v>
      </c>
      <c r="E305" s="6" t="s">
        <v>248</v>
      </c>
      <c r="F305" s="6">
        <v>113</v>
      </c>
      <c r="G305" s="6"/>
      <c r="H305" s="5"/>
      <c r="I305" s="5"/>
      <c r="J305" s="6">
        <v>20</v>
      </c>
      <c r="K305" s="6">
        <v>3</v>
      </c>
      <c r="L305" s="5">
        <f>F305/K305</f>
        <v>37.666666666666664</v>
      </c>
      <c r="M305" s="5">
        <f>1+(L305/30-1)*0.4</f>
        <v>1.1022222222222222</v>
      </c>
      <c r="N305" s="5">
        <f>J305*K305*M305</f>
        <v>66.13333333333333</v>
      </c>
      <c r="O305" s="5">
        <f t="shared" si="17"/>
        <v>66.13333333333333</v>
      </c>
      <c r="P305" s="5">
        <v>1</v>
      </c>
      <c r="Q305" s="5">
        <f t="shared" si="18"/>
        <v>66.13333333333333</v>
      </c>
      <c r="R305" s="5">
        <f>Q305*35</f>
        <v>2314.6666666666665</v>
      </c>
    </row>
    <row r="306" spans="1:18" ht="14.25">
      <c r="A306" s="6" t="s">
        <v>36</v>
      </c>
      <c r="B306" s="5" t="s">
        <v>257</v>
      </c>
      <c r="C306" s="6" t="s">
        <v>205</v>
      </c>
      <c r="D306" s="6" t="s">
        <v>240</v>
      </c>
      <c r="E306" s="6" t="s">
        <v>271</v>
      </c>
      <c r="F306" s="6">
        <v>25</v>
      </c>
      <c r="G306" s="6"/>
      <c r="H306" s="5"/>
      <c r="I306" s="5"/>
      <c r="J306" s="6">
        <v>20</v>
      </c>
      <c r="K306" s="6">
        <v>1</v>
      </c>
      <c r="L306" s="5">
        <f>F306/K306</f>
        <v>25</v>
      </c>
      <c r="M306" s="5">
        <f>1+(L306/30-1)*0.6</f>
        <v>0.9</v>
      </c>
      <c r="N306" s="5">
        <f>J306*K306*M306</f>
        <v>18</v>
      </c>
      <c r="O306" s="5">
        <f t="shared" si="17"/>
        <v>18</v>
      </c>
      <c r="P306" s="5">
        <v>1</v>
      </c>
      <c r="Q306" s="5">
        <f t="shared" si="18"/>
        <v>18</v>
      </c>
      <c r="R306" s="5">
        <f>Q306*35</f>
        <v>630</v>
      </c>
    </row>
    <row r="307" spans="1:18" ht="14.25">
      <c r="A307" s="6" t="s">
        <v>36</v>
      </c>
      <c r="B307" s="5" t="s">
        <v>257</v>
      </c>
      <c r="C307" s="6" t="s">
        <v>171</v>
      </c>
      <c r="D307" s="6" t="s">
        <v>241</v>
      </c>
      <c r="E307" s="6" t="s">
        <v>248</v>
      </c>
      <c r="F307" s="6">
        <v>46</v>
      </c>
      <c r="G307" s="8"/>
      <c r="H307" s="5"/>
      <c r="I307" s="5"/>
      <c r="J307" s="8">
        <v>24</v>
      </c>
      <c r="K307" s="8">
        <v>1</v>
      </c>
      <c r="L307" s="5">
        <f>F307/K307</f>
        <v>46</v>
      </c>
      <c r="M307" s="5">
        <f>1+(L307/30-1)*0.4</f>
        <v>1.2133333333333334</v>
      </c>
      <c r="N307" s="5">
        <f>J307*K307*M307</f>
        <v>29.12</v>
      </c>
      <c r="O307" s="5">
        <f t="shared" si="17"/>
        <v>29.12</v>
      </c>
      <c r="P307" s="5">
        <v>1</v>
      </c>
      <c r="Q307" s="5">
        <f t="shared" si="18"/>
        <v>29.12</v>
      </c>
      <c r="R307" s="5">
        <f>Q307*35</f>
        <v>1019.2</v>
      </c>
    </row>
    <row r="308" spans="1:18" ht="14.25">
      <c r="A308" s="6" t="s">
        <v>37</v>
      </c>
      <c r="B308" s="5" t="s">
        <v>254</v>
      </c>
      <c r="C308" s="6" t="s">
        <v>172</v>
      </c>
      <c r="D308" s="6" t="s">
        <v>241</v>
      </c>
      <c r="E308" s="6" t="s">
        <v>248</v>
      </c>
      <c r="F308" s="6">
        <v>46</v>
      </c>
      <c r="G308" s="8">
        <v>40</v>
      </c>
      <c r="H308" s="5">
        <v>1.2</v>
      </c>
      <c r="I308" s="5">
        <f>G308*H308</f>
        <v>48</v>
      </c>
      <c r="J308" s="8"/>
      <c r="K308" s="8"/>
      <c r="L308" s="5"/>
      <c r="M308" s="5"/>
      <c r="N308" s="5"/>
      <c r="O308" s="5">
        <f t="shared" si="17"/>
        <v>48</v>
      </c>
      <c r="P308" s="5">
        <v>1</v>
      </c>
      <c r="Q308" s="5">
        <f t="shared" si="18"/>
        <v>48</v>
      </c>
      <c r="R308" s="5">
        <f>Q308*40</f>
        <v>1920</v>
      </c>
    </row>
    <row r="309" spans="1:18" ht="14.25">
      <c r="A309" s="6" t="s">
        <v>316</v>
      </c>
      <c r="B309" s="5" t="s">
        <v>254</v>
      </c>
      <c r="C309" s="6" t="s">
        <v>452</v>
      </c>
      <c r="D309" s="6" t="s">
        <v>450</v>
      </c>
      <c r="E309" s="6" t="s">
        <v>271</v>
      </c>
      <c r="F309" s="6">
        <v>26</v>
      </c>
      <c r="G309" s="6"/>
      <c r="H309" s="5"/>
      <c r="I309" s="5"/>
      <c r="J309" s="6">
        <v>20</v>
      </c>
      <c r="K309" s="6">
        <v>1</v>
      </c>
      <c r="L309" s="5">
        <f>F309/K309</f>
        <v>26</v>
      </c>
      <c r="M309" s="5">
        <f>1+(L309/30-1)*0.6</f>
        <v>0.92</v>
      </c>
      <c r="N309" s="5">
        <f>J309*K309*M309</f>
        <v>18.400000000000002</v>
      </c>
      <c r="O309" s="5">
        <f t="shared" si="17"/>
        <v>18.400000000000002</v>
      </c>
      <c r="P309" s="5">
        <v>1</v>
      </c>
      <c r="Q309" s="5">
        <f t="shared" si="18"/>
        <v>18.400000000000002</v>
      </c>
      <c r="R309" s="5">
        <f>Q309*40</f>
        <v>736.0000000000001</v>
      </c>
    </row>
    <row r="310" spans="1:18" ht="14.25">
      <c r="A310" s="6" t="s">
        <v>316</v>
      </c>
      <c r="B310" s="5" t="s">
        <v>254</v>
      </c>
      <c r="C310" s="6" t="s">
        <v>173</v>
      </c>
      <c r="D310" s="6" t="s">
        <v>241</v>
      </c>
      <c r="E310" s="6" t="s">
        <v>271</v>
      </c>
      <c r="F310" s="6">
        <v>23</v>
      </c>
      <c r="G310" s="6"/>
      <c r="H310" s="5"/>
      <c r="I310" s="5"/>
      <c r="J310" s="6">
        <v>50</v>
      </c>
      <c r="K310" s="6">
        <v>1</v>
      </c>
      <c r="L310" s="5">
        <f>F310/K310</f>
        <v>23</v>
      </c>
      <c r="M310" s="5">
        <f>1+(L310/30-1)*0.6</f>
        <v>0.8600000000000001</v>
      </c>
      <c r="N310" s="5">
        <f>J310*K310*M310</f>
        <v>43.00000000000001</v>
      </c>
      <c r="O310" s="5">
        <f t="shared" si="17"/>
        <v>43.00000000000001</v>
      </c>
      <c r="P310" s="5">
        <v>1</v>
      </c>
      <c r="Q310" s="5">
        <f t="shared" si="18"/>
        <v>43.00000000000001</v>
      </c>
      <c r="R310" s="5">
        <f>Q310*40</f>
        <v>1720.0000000000002</v>
      </c>
    </row>
    <row r="311" spans="1:18" ht="14.25">
      <c r="A311" s="6" t="s">
        <v>316</v>
      </c>
      <c r="B311" s="5" t="s">
        <v>254</v>
      </c>
      <c r="C311" s="6" t="s">
        <v>453</v>
      </c>
      <c r="D311" s="6" t="s">
        <v>454</v>
      </c>
      <c r="E311" s="6" t="s">
        <v>271</v>
      </c>
      <c r="F311" s="6">
        <v>85</v>
      </c>
      <c r="G311" s="6">
        <v>20</v>
      </c>
      <c r="H311" s="5">
        <f>0.85+0.005*F311</f>
        <v>1.275</v>
      </c>
      <c r="I311" s="5">
        <f>G311*H311</f>
        <v>25.5</v>
      </c>
      <c r="J311" s="6"/>
      <c r="K311" s="6"/>
      <c r="L311" s="5"/>
      <c r="M311" s="5"/>
      <c r="N311" s="5"/>
      <c r="O311" s="5">
        <f t="shared" si="17"/>
        <v>25.5</v>
      </c>
      <c r="P311" s="5">
        <v>1</v>
      </c>
      <c r="Q311" s="5">
        <f t="shared" si="18"/>
        <v>25.5</v>
      </c>
      <c r="R311" s="5">
        <f>Q311*40</f>
        <v>1020</v>
      </c>
    </row>
    <row r="312" spans="1:18" ht="14.25">
      <c r="A312" s="6" t="s">
        <v>316</v>
      </c>
      <c r="B312" s="5" t="s">
        <v>253</v>
      </c>
      <c r="C312" s="6" t="s">
        <v>445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>
        <v>223.6</v>
      </c>
      <c r="R312" s="5">
        <f>Q312*40</f>
        <v>8944</v>
      </c>
    </row>
    <row r="313" spans="1:18" ht="14.25">
      <c r="A313" s="15" t="s">
        <v>316</v>
      </c>
      <c r="B313" s="16" t="s">
        <v>254</v>
      </c>
      <c r="C313" s="17" t="s">
        <v>567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>
        <v>1600</v>
      </c>
    </row>
    <row r="314" spans="1:18" ht="14.25">
      <c r="A314" s="15" t="s">
        <v>574</v>
      </c>
      <c r="B314" s="18" t="s">
        <v>523</v>
      </c>
      <c r="C314" s="17" t="s">
        <v>635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>
        <v>1200</v>
      </c>
    </row>
    <row r="315" spans="1:18" ht="14.25">
      <c r="A315" s="6" t="s">
        <v>38</v>
      </c>
      <c r="B315" s="5" t="s">
        <v>255</v>
      </c>
      <c r="C315" s="6" t="s">
        <v>163</v>
      </c>
      <c r="D315" s="6" t="s">
        <v>455</v>
      </c>
      <c r="E315" s="6" t="s">
        <v>247</v>
      </c>
      <c r="F315" s="6">
        <v>114</v>
      </c>
      <c r="G315" s="6">
        <v>2</v>
      </c>
      <c r="H315" s="5">
        <f>0.85+0.005*F315</f>
        <v>1.42</v>
      </c>
      <c r="I315" s="5">
        <f>G315*H315</f>
        <v>2.84</v>
      </c>
      <c r="J315" s="6"/>
      <c r="K315" s="6"/>
      <c r="L315" s="5"/>
      <c r="M315" s="5"/>
      <c r="N315" s="5"/>
      <c r="O315" s="5">
        <f>I315+N315</f>
        <v>2.84</v>
      </c>
      <c r="P315" s="5">
        <v>1</v>
      </c>
      <c r="Q315" s="5">
        <f>O315*P315</f>
        <v>2.84</v>
      </c>
      <c r="R315" s="5">
        <f>Q315*35</f>
        <v>99.39999999999999</v>
      </c>
    </row>
    <row r="316" spans="1:18" ht="14.25">
      <c r="A316" s="6" t="s">
        <v>456</v>
      </c>
      <c r="B316" s="5" t="s">
        <v>255</v>
      </c>
      <c r="C316" s="6" t="s">
        <v>142</v>
      </c>
      <c r="D316" s="6" t="s">
        <v>229</v>
      </c>
      <c r="E316" s="6" t="s">
        <v>247</v>
      </c>
      <c r="F316" s="6">
        <v>27</v>
      </c>
      <c r="G316" s="6">
        <v>20</v>
      </c>
      <c r="H316" s="5">
        <v>1.2</v>
      </c>
      <c r="I316" s="5">
        <f>G316*H316</f>
        <v>24</v>
      </c>
      <c r="J316" s="6">
        <v>10</v>
      </c>
      <c r="K316" s="6">
        <v>1</v>
      </c>
      <c r="L316" s="5">
        <f>F316/K316</f>
        <v>27</v>
      </c>
      <c r="M316" s="5">
        <f>1+(L316/30-1)*0.6</f>
        <v>0.9400000000000001</v>
      </c>
      <c r="N316" s="5">
        <f>J316*K316*M316</f>
        <v>9.4</v>
      </c>
      <c r="O316" s="5">
        <f>I316+N316</f>
        <v>33.4</v>
      </c>
      <c r="P316" s="5">
        <v>1</v>
      </c>
      <c r="Q316" s="5">
        <f>O316*P316</f>
        <v>33.4</v>
      </c>
      <c r="R316" s="5">
        <f>Q316*35</f>
        <v>1169</v>
      </c>
    </row>
    <row r="317" spans="1:18" ht="14.25">
      <c r="A317" s="6" t="s">
        <v>549</v>
      </c>
      <c r="B317" s="5" t="s">
        <v>528</v>
      </c>
      <c r="C317" s="6" t="s">
        <v>142</v>
      </c>
      <c r="D317" s="6" t="s">
        <v>550</v>
      </c>
      <c r="E317" s="6" t="s">
        <v>541</v>
      </c>
      <c r="F317" s="6"/>
      <c r="G317" s="6"/>
      <c r="H317" s="5"/>
      <c r="I317" s="5"/>
      <c r="J317" s="6"/>
      <c r="K317" s="6"/>
      <c r="L317" s="5"/>
      <c r="M317" s="5"/>
      <c r="N317" s="5"/>
      <c r="O317" s="5"/>
      <c r="P317" s="5"/>
      <c r="Q317" s="5" t="s">
        <v>564</v>
      </c>
      <c r="R317" s="5">
        <v>233.8</v>
      </c>
    </row>
    <row r="318" spans="1:18" ht="14.25">
      <c r="A318" s="15" t="s">
        <v>456</v>
      </c>
      <c r="B318" s="16" t="s">
        <v>255</v>
      </c>
      <c r="C318" s="17" t="s">
        <v>567</v>
      </c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>
        <v>490</v>
      </c>
    </row>
    <row r="319" spans="1:18" ht="14.25">
      <c r="A319" s="6" t="s">
        <v>39</v>
      </c>
      <c r="B319" s="5" t="s">
        <v>254</v>
      </c>
      <c r="C319" s="6" t="s">
        <v>457</v>
      </c>
      <c r="D319" s="6" t="s">
        <v>261</v>
      </c>
      <c r="E319" s="6" t="s">
        <v>247</v>
      </c>
      <c r="F319" s="6">
        <v>36</v>
      </c>
      <c r="G319" s="6">
        <v>6</v>
      </c>
      <c r="H319" s="5">
        <v>1.2</v>
      </c>
      <c r="I319" s="5">
        <f>G319*H319</f>
        <v>7.199999999999999</v>
      </c>
      <c r="J319" s="6"/>
      <c r="K319" s="6"/>
      <c r="L319" s="5"/>
      <c r="M319" s="5"/>
      <c r="N319" s="5"/>
      <c r="O319" s="5">
        <f>I319+N319</f>
        <v>7.199999999999999</v>
      </c>
      <c r="P319" s="5">
        <v>1</v>
      </c>
      <c r="Q319" s="5">
        <f>O319*P319</f>
        <v>7.199999999999999</v>
      </c>
      <c r="R319" s="5">
        <f>Q319*40</f>
        <v>288</v>
      </c>
    </row>
    <row r="320" spans="1:18" ht="14.25">
      <c r="A320" s="6" t="s">
        <v>39</v>
      </c>
      <c r="B320" s="5" t="s">
        <v>254</v>
      </c>
      <c r="C320" s="6" t="s">
        <v>442</v>
      </c>
      <c r="D320" s="6" t="s">
        <v>239</v>
      </c>
      <c r="E320" s="6" t="s">
        <v>248</v>
      </c>
      <c r="F320" s="6">
        <v>98</v>
      </c>
      <c r="G320" s="6">
        <v>10</v>
      </c>
      <c r="H320" s="5">
        <f>0.85+0.005*F320</f>
        <v>1.3399999999999999</v>
      </c>
      <c r="I320" s="5">
        <f>G320*H320</f>
        <v>13.399999999999999</v>
      </c>
      <c r="J320" s="6"/>
      <c r="K320" s="6"/>
      <c r="L320" s="5"/>
      <c r="M320" s="5"/>
      <c r="N320" s="5"/>
      <c r="O320" s="5">
        <f>I320+N320</f>
        <v>13.399999999999999</v>
      </c>
      <c r="P320" s="5">
        <v>1</v>
      </c>
      <c r="Q320" s="5">
        <f>O320*P320</f>
        <v>13.399999999999999</v>
      </c>
      <c r="R320" s="5">
        <f>Q320*40</f>
        <v>536</v>
      </c>
    </row>
    <row r="321" spans="1:18" ht="14.25">
      <c r="A321" s="6" t="s">
        <v>39</v>
      </c>
      <c r="B321" s="5" t="s">
        <v>254</v>
      </c>
      <c r="C321" s="6" t="s">
        <v>458</v>
      </c>
      <c r="D321" s="6" t="s">
        <v>237</v>
      </c>
      <c r="E321" s="6" t="s">
        <v>271</v>
      </c>
      <c r="F321" s="6">
        <v>39</v>
      </c>
      <c r="G321" s="6"/>
      <c r="H321" s="5"/>
      <c r="I321" s="5"/>
      <c r="J321" s="6">
        <v>20</v>
      </c>
      <c r="K321" s="6">
        <v>1</v>
      </c>
      <c r="L321" s="5">
        <f>F321/K321</f>
        <v>39</v>
      </c>
      <c r="M321" s="5">
        <f>1+(L321/30-1)*0.4</f>
        <v>1.12</v>
      </c>
      <c r="N321" s="5">
        <f>J321*K321*M321</f>
        <v>22.400000000000002</v>
      </c>
      <c r="O321" s="5">
        <f>I321+N321</f>
        <v>22.400000000000002</v>
      </c>
      <c r="P321" s="5">
        <v>1</v>
      </c>
      <c r="Q321" s="5">
        <f>O321*P321</f>
        <v>22.400000000000002</v>
      </c>
      <c r="R321" s="5">
        <f>Q321*40</f>
        <v>896.0000000000001</v>
      </c>
    </row>
    <row r="322" spans="1:18" ht="14.25">
      <c r="A322" s="6" t="s">
        <v>39</v>
      </c>
      <c r="B322" s="5" t="s">
        <v>254</v>
      </c>
      <c r="C322" s="6" t="s">
        <v>445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>
        <v>57.2</v>
      </c>
      <c r="R322" s="5">
        <f>Q322*40</f>
        <v>2288</v>
      </c>
    </row>
    <row r="323" spans="1:18" ht="14.25">
      <c r="A323" s="6" t="s">
        <v>551</v>
      </c>
      <c r="B323" s="5" t="s">
        <v>523</v>
      </c>
      <c r="C323" s="6" t="s">
        <v>552</v>
      </c>
      <c r="D323" s="6" t="s">
        <v>553</v>
      </c>
      <c r="E323" s="6" t="s">
        <v>541</v>
      </c>
      <c r="F323" s="6"/>
      <c r="G323" s="6"/>
      <c r="H323" s="5"/>
      <c r="I323" s="5"/>
      <c r="J323" s="6"/>
      <c r="K323" s="6"/>
      <c r="L323" s="5"/>
      <c r="M323" s="5"/>
      <c r="N323" s="5"/>
      <c r="O323" s="5"/>
      <c r="P323" s="5"/>
      <c r="Q323" s="5" t="s">
        <v>564</v>
      </c>
      <c r="R323" s="5">
        <v>57.6</v>
      </c>
    </row>
    <row r="324" spans="1:18" ht="14.25">
      <c r="A324" s="17" t="s">
        <v>39</v>
      </c>
      <c r="B324" s="16" t="s">
        <v>254</v>
      </c>
      <c r="C324" s="17" t="s">
        <v>567</v>
      </c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>
        <v>2800</v>
      </c>
    </row>
    <row r="325" spans="1:18" ht="14.25">
      <c r="A325" s="17" t="s">
        <v>551</v>
      </c>
      <c r="B325" s="18" t="s">
        <v>523</v>
      </c>
      <c r="C325" s="17" t="s">
        <v>635</v>
      </c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>
        <v>960</v>
      </c>
    </row>
    <row r="326" spans="1:18" ht="14.25">
      <c r="A326" s="17" t="s">
        <v>551</v>
      </c>
      <c r="B326" s="18" t="s">
        <v>523</v>
      </c>
      <c r="C326" s="6" t="s">
        <v>666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>
        <v>200</v>
      </c>
    </row>
    <row r="327" spans="1:18" s="14" customFormat="1" ht="14.25">
      <c r="A327" s="17" t="s">
        <v>551</v>
      </c>
      <c r="B327" s="18" t="s">
        <v>523</v>
      </c>
      <c r="C327" s="6" t="s">
        <v>666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>
        <v>300</v>
      </c>
    </row>
    <row r="328" spans="1:18" ht="14.25">
      <c r="A328" s="6" t="s">
        <v>40</v>
      </c>
      <c r="B328" s="5" t="s">
        <v>254</v>
      </c>
      <c r="C328" s="6" t="s">
        <v>174</v>
      </c>
      <c r="D328" s="6" t="s">
        <v>235</v>
      </c>
      <c r="E328" s="6" t="s">
        <v>271</v>
      </c>
      <c r="F328" s="6">
        <v>18</v>
      </c>
      <c r="G328" s="6"/>
      <c r="H328" s="5"/>
      <c r="I328" s="5"/>
      <c r="J328" s="6">
        <v>20</v>
      </c>
      <c r="K328" s="6">
        <f>F328/L328</f>
        <v>0.6</v>
      </c>
      <c r="L328" s="5">
        <v>30</v>
      </c>
      <c r="M328" s="5">
        <f>1+(L328/30-1)*0.6</f>
        <v>1</v>
      </c>
      <c r="N328" s="5">
        <f>J328*K328*M328</f>
        <v>12</v>
      </c>
      <c r="O328" s="5">
        <f>I328+N328</f>
        <v>12</v>
      </c>
      <c r="P328" s="5">
        <v>1</v>
      </c>
      <c r="Q328" s="5">
        <f>O328*P328</f>
        <v>12</v>
      </c>
      <c r="R328" s="5">
        <f aca="true" t="shared" si="19" ref="R328:R333">Q328*40</f>
        <v>480</v>
      </c>
    </row>
    <row r="329" spans="1:18" ht="14.25">
      <c r="A329" s="6" t="s">
        <v>40</v>
      </c>
      <c r="B329" s="5" t="s">
        <v>254</v>
      </c>
      <c r="C329" s="6" t="s">
        <v>459</v>
      </c>
      <c r="D329" s="6" t="s">
        <v>230</v>
      </c>
      <c r="E329" s="6" t="s">
        <v>271</v>
      </c>
      <c r="F329" s="6">
        <v>136</v>
      </c>
      <c r="G329" s="6">
        <v>24</v>
      </c>
      <c r="H329" s="5">
        <f>0.85+0.005*F329</f>
        <v>1.53</v>
      </c>
      <c r="I329" s="5">
        <f>G329*H329</f>
        <v>36.72</v>
      </c>
      <c r="J329" s="6">
        <v>6</v>
      </c>
      <c r="K329" s="6">
        <v>3</v>
      </c>
      <c r="L329" s="5">
        <f>F329/K329</f>
        <v>45.333333333333336</v>
      </c>
      <c r="M329" s="5">
        <f>1+(L329/30-1)*0.4</f>
        <v>1.2044444444444444</v>
      </c>
      <c r="N329" s="5">
        <f>J329*K329*M329</f>
        <v>21.68</v>
      </c>
      <c r="O329" s="5">
        <f>I329+N329</f>
        <v>58.4</v>
      </c>
      <c r="P329" s="5">
        <v>1</v>
      </c>
      <c r="Q329" s="5">
        <f>O329*P329</f>
        <v>58.4</v>
      </c>
      <c r="R329" s="5">
        <f t="shared" si="19"/>
        <v>2336</v>
      </c>
    </row>
    <row r="330" spans="1:18" ht="14.25">
      <c r="A330" s="6" t="s">
        <v>41</v>
      </c>
      <c r="B330" s="5" t="s">
        <v>254</v>
      </c>
      <c r="C330" s="6" t="s">
        <v>175</v>
      </c>
      <c r="D330" s="6" t="s">
        <v>241</v>
      </c>
      <c r="E330" s="6" t="s">
        <v>247</v>
      </c>
      <c r="F330" s="6">
        <v>68</v>
      </c>
      <c r="G330" s="6">
        <v>30</v>
      </c>
      <c r="H330" s="5">
        <v>1.2</v>
      </c>
      <c r="I330" s="5">
        <f>G330*H330</f>
        <v>36</v>
      </c>
      <c r="J330" s="6"/>
      <c r="K330" s="6"/>
      <c r="L330" s="5"/>
      <c r="M330" s="5"/>
      <c r="N330" s="5"/>
      <c r="O330" s="5">
        <f>I330+N330</f>
        <v>36</v>
      </c>
      <c r="P330" s="5">
        <v>1</v>
      </c>
      <c r="Q330" s="5">
        <f>O330*P330</f>
        <v>36</v>
      </c>
      <c r="R330" s="5">
        <f t="shared" si="19"/>
        <v>1440</v>
      </c>
    </row>
    <row r="331" spans="1:18" ht="14.25">
      <c r="A331" s="6" t="s">
        <v>40</v>
      </c>
      <c r="B331" s="5" t="s">
        <v>254</v>
      </c>
      <c r="C331" s="6" t="s">
        <v>173</v>
      </c>
      <c r="D331" s="6" t="s">
        <v>241</v>
      </c>
      <c r="E331" s="6" t="s">
        <v>271</v>
      </c>
      <c r="F331" s="6">
        <v>23</v>
      </c>
      <c r="G331" s="6"/>
      <c r="H331" s="5"/>
      <c r="I331" s="5"/>
      <c r="J331" s="6">
        <v>50</v>
      </c>
      <c r="K331" s="6">
        <v>1</v>
      </c>
      <c r="L331" s="5">
        <f>F331/K331</f>
        <v>23</v>
      </c>
      <c r="M331" s="5">
        <f>1+(L331/30-1)*0.6</f>
        <v>0.8600000000000001</v>
      </c>
      <c r="N331" s="5">
        <f>J331*K331*M331</f>
        <v>43.00000000000001</v>
      </c>
      <c r="O331" s="5">
        <f>I331+N331</f>
        <v>43.00000000000001</v>
      </c>
      <c r="P331" s="5">
        <v>1</v>
      </c>
      <c r="Q331" s="5">
        <f>O331*P331</f>
        <v>43.00000000000001</v>
      </c>
      <c r="R331" s="5">
        <f t="shared" si="19"/>
        <v>1720.0000000000002</v>
      </c>
    </row>
    <row r="332" spans="1:18" ht="14.25">
      <c r="A332" s="6" t="s">
        <v>40</v>
      </c>
      <c r="B332" s="5" t="s">
        <v>254</v>
      </c>
      <c r="C332" s="6" t="s">
        <v>147</v>
      </c>
      <c r="D332" s="6" t="s">
        <v>242</v>
      </c>
      <c r="E332" s="6" t="s">
        <v>247</v>
      </c>
      <c r="F332" s="6">
        <v>59</v>
      </c>
      <c r="G332" s="6">
        <v>8</v>
      </c>
      <c r="H332" s="5">
        <v>1.2</v>
      </c>
      <c r="I332" s="5">
        <f>G332*H332</f>
        <v>9.6</v>
      </c>
      <c r="J332" s="6"/>
      <c r="K332" s="6"/>
      <c r="L332" s="5"/>
      <c r="M332" s="5"/>
      <c r="N332" s="5"/>
      <c r="O332" s="5">
        <f>I332+N332</f>
        <v>9.6</v>
      </c>
      <c r="P332" s="5">
        <v>1</v>
      </c>
      <c r="Q332" s="5">
        <f>O332*P332</f>
        <v>9.6</v>
      </c>
      <c r="R332" s="5">
        <f t="shared" si="19"/>
        <v>384</v>
      </c>
    </row>
    <row r="333" spans="1:18" ht="14.25">
      <c r="A333" s="6" t="s">
        <v>40</v>
      </c>
      <c r="B333" s="5" t="s">
        <v>254</v>
      </c>
      <c r="C333" s="6" t="s">
        <v>445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>
        <v>31.2</v>
      </c>
      <c r="R333" s="5">
        <f t="shared" si="19"/>
        <v>1248</v>
      </c>
    </row>
    <row r="334" spans="1:18" ht="14.25">
      <c r="A334" s="15" t="s">
        <v>40</v>
      </c>
      <c r="B334" s="16" t="s">
        <v>254</v>
      </c>
      <c r="C334" s="17" t="s">
        <v>567</v>
      </c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>
        <v>1520</v>
      </c>
    </row>
    <row r="335" spans="1:18" ht="14.25">
      <c r="A335" s="15" t="s">
        <v>575</v>
      </c>
      <c r="B335" s="18" t="s">
        <v>523</v>
      </c>
      <c r="C335" s="17" t="s">
        <v>635</v>
      </c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>
        <v>960</v>
      </c>
    </row>
    <row r="336" spans="1:18" ht="14.25">
      <c r="A336" s="15" t="s">
        <v>575</v>
      </c>
      <c r="B336" s="18" t="s">
        <v>523</v>
      </c>
      <c r="C336" s="6" t="s">
        <v>666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>
        <v>500</v>
      </c>
    </row>
    <row r="337" spans="1:18" ht="14.25">
      <c r="A337" s="15" t="s">
        <v>575</v>
      </c>
      <c r="B337" s="18" t="s">
        <v>523</v>
      </c>
      <c r="C337" s="6" t="s">
        <v>666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>
        <v>1000</v>
      </c>
    </row>
    <row r="338" spans="1:18" ht="14.25">
      <c r="A338" s="6" t="s">
        <v>42</v>
      </c>
      <c r="B338" s="5" t="s">
        <v>253</v>
      </c>
      <c r="C338" s="6" t="s">
        <v>112</v>
      </c>
      <c r="D338" s="6" t="s">
        <v>232</v>
      </c>
      <c r="E338" s="6" t="s">
        <v>248</v>
      </c>
      <c r="F338" s="6">
        <v>38</v>
      </c>
      <c r="G338" s="6">
        <v>20</v>
      </c>
      <c r="H338" s="5">
        <v>1.2</v>
      </c>
      <c r="I338" s="5">
        <f>G338*H338</f>
        <v>24</v>
      </c>
      <c r="J338" s="6">
        <v>5</v>
      </c>
      <c r="K338" s="6">
        <v>1</v>
      </c>
      <c r="L338" s="5">
        <f>F338/K338</f>
        <v>38</v>
      </c>
      <c r="M338" s="5">
        <f>1+(L338/30-1)*0.4</f>
        <v>1.1066666666666667</v>
      </c>
      <c r="N338" s="5">
        <f>J338*K338*M338</f>
        <v>5.533333333333333</v>
      </c>
      <c r="O338" s="5">
        <f>I338+N338</f>
        <v>29.53333333333333</v>
      </c>
      <c r="P338" s="5">
        <v>1</v>
      </c>
      <c r="Q338" s="5">
        <f>O338*P338</f>
        <v>29.53333333333333</v>
      </c>
      <c r="R338" s="5">
        <f>Q338*40</f>
        <v>1181.3333333333333</v>
      </c>
    </row>
    <row r="339" spans="1:18" ht="14.25">
      <c r="A339" s="6" t="s">
        <v>42</v>
      </c>
      <c r="B339" s="5" t="s">
        <v>253</v>
      </c>
      <c r="C339" s="6" t="s">
        <v>445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>
        <v>57.2</v>
      </c>
      <c r="R339" s="5">
        <f>Q339*40</f>
        <v>2288</v>
      </c>
    </row>
    <row r="340" spans="1:18" ht="14.25">
      <c r="A340" s="6" t="s">
        <v>42</v>
      </c>
      <c r="B340" s="5" t="s">
        <v>530</v>
      </c>
      <c r="C340" s="6" t="s">
        <v>112</v>
      </c>
      <c r="D340" s="6" t="s">
        <v>524</v>
      </c>
      <c r="E340" s="6" t="s">
        <v>525</v>
      </c>
      <c r="F340" s="6"/>
      <c r="G340" s="6"/>
      <c r="H340" s="5"/>
      <c r="I340" s="5"/>
      <c r="J340" s="6"/>
      <c r="K340" s="6"/>
      <c r="L340" s="5"/>
      <c r="M340" s="5"/>
      <c r="N340" s="5"/>
      <c r="O340" s="5"/>
      <c r="P340" s="5"/>
      <c r="Q340" s="5" t="s">
        <v>564</v>
      </c>
      <c r="R340" s="5">
        <v>236.2666667</v>
      </c>
    </row>
    <row r="341" spans="1:18" ht="14.25">
      <c r="A341" s="15" t="s">
        <v>42</v>
      </c>
      <c r="B341" s="18" t="s">
        <v>253</v>
      </c>
      <c r="C341" s="17" t="s">
        <v>567</v>
      </c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>
        <v>960</v>
      </c>
    </row>
    <row r="342" spans="1:18" ht="14.25">
      <c r="A342" s="15" t="s">
        <v>42</v>
      </c>
      <c r="B342" s="18" t="s">
        <v>530</v>
      </c>
      <c r="C342" s="17" t="s">
        <v>635</v>
      </c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>
        <v>480</v>
      </c>
    </row>
    <row r="343" spans="1:18" ht="14.25">
      <c r="A343" s="5" t="s">
        <v>311</v>
      </c>
      <c r="B343" s="5" t="s">
        <v>254</v>
      </c>
      <c r="C343" s="5" t="s">
        <v>317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>
        <v>44.4</v>
      </c>
      <c r="R343" s="5">
        <f>Q343*20</f>
        <v>888</v>
      </c>
    </row>
    <row r="344" spans="1:18" ht="14.25">
      <c r="A344" s="6" t="s">
        <v>43</v>
      </c>
      <c r="B344" s="5" t="s">
        <v>254</v>
      </c>
      <c r="C344" s="6" t="s">
        <v>176</v>
      </c>
      <c r="D344" s="6" t="s">
        <v>448</v>
      </c>
      <c r="E344" s="6" t="s">
        <v>248</v>
      </c>
      <c r="F344" s="6">
        <v>138</v>
      </c>
      <c r="G344" s="6">
        <v>40</v>
      </c>
      <c r="H344" s="5">
        <f>0.85+0.005*F344</f>
        <v>1.54</v>
      </c>
      <c r="I344" s="5">
        <f>G344*H344</f>
        <v>61.6</v>
      </c>
      <c r="J344" s="6">
        <v>24</v>
      </c>
      <c r="K344" s="6">
        <v>4</v>
      </c>
      <c r="L344" s="5">
        <f>F344/K344</f>
        <v>34.5</v>
      </c>
      <c r="M344" s="5">
        <f>1+(L344/30-1)*0.4</f>
        <v>1.06</v>
      </c>
      <c r="N344" s="5">
        <f>J344*K344*M344</f>
        <v>101.76</v>
      </c>
      <c r="O344" s="5">
        <f>I344+N344</f>
        <v>163.36</v>
      </c>
      <c r="P344" s="5">
        <v>1</v>
      </c>
      <c r="Q344" s="5">
        <f>O344*P344</f>
        <v>163.36</v>
      </c>
      <c r="R344" s="5">
        <f>Q344*40</f>
        <v>6534.400000000001</v>
      </c>
    </row>
    <row r="345" spans="1:18" ht="14.25">
      <c r="A345" s="6" t="s">
        <v>43</v>
      </c>
      <c r="B345" s="5" t="s">
        <v>254</v>
      </c>
      <c r="C345" s="6" t="s">
        <v>460</v>
      </c>
      <c r="D345" s="6" t="s">
        <v>239</v>
      </c>
      <c r="E345" s="6" t="s">
        <v>248</v>
      </c>
      <c r="F345" s="6">
        <v>98</v>
      </c>
      <c r="G345" s="8">
        <v>32</v>
      </c>
      <c r="H345" s="5">
        <f>0.85+0.005*F345</f>
        <v>1.3399999999999999</v>
      </c>
      <c r="I345" s="5">
        <f>G345*H345</f>
        <v>42.879999999999995</v>
      </c>
      <c r="J345" s="8"/>
      <c r="K345" s="8"/>
      <c r="L345" s="5"/>
      <c r="M345" s="5"/>
      <c r="N345" s="5"/>
      <c r="O345" s="5">
        <f>I345+N345</f>
        <v>42.879999999999995</v>
      </c>
      <c r="P345" s="5">
        <v>1</v>
      </c>
      <c r="Q345" s="5">
        <f>O345*P345</f>
        <v>42.879999999999995</v>
      </c>
      <c r="R345" s="5">
        <f>Q345*40</f>
        <v>1715.1999999999998</v>
      </c>
    </row>
    <row r="346" spans="1:18" ht="14.25">
      <c r="A346" s="6" t="s">
        <v>311</v>
      </c>
      <c r="B346" s="5" t="s">
        <v>254</v>
      </c>
      <c r="C346" s="6" t="s">
        <v>177</v>
      </c>
      <c r="D346" s="6" t="s">
        <v>239</v>
      </c>
      <c r="E346" s="6" t="s">
        <v>271</v>
      </c>
      <c r="F346" s="6">
        <v>98</v>
      </c>
      <c r="G346" s="6"/>
      <c r="H346" s="5"/>
      <c r="I346" s="5"/>
      <c r="J346" s="6">
        <v>20</v>
      </c>
      <c r="K346" s="6">
        <v>1</v>
      </c>
      <c r="L346" s="5">
        <f>F346/K346</f>
        <v>98</v>
      </c>
      <c r="M346" s="5">
        <f>1+(L346/30-1)*0.4</f>
        <v>1.9066666666666667</v>
      </c>
      <c r="N346" s="5">
        <f>J346*K346*M346</f>
        <v>38.13333333333333</v>
      </c>
      <c r="O346" s="5">
        <f>I346+N346</f>
        <v>38.13333333333333</v>
      </c>
      <c r="P346" s="5">
        <v>1</v>
      </c>
      <c r="Q346" s="5">
        <f>O346*P346</f>
        <v>38.13333333333333</v>
      </c>
      <c r="R346" s="5">
        <f>Q346*40</f>
        <v>1525.3333333333333</v>
      </c>
    </row>
    <row r="347" spans="1:18" ht="14.25">
      <c r="A347" s="6" t="s">
        <v>43</v>
      </c>
      <c r="B347" s="5" t="s">
        <v>523</v>
      </c>
      <c r="C347" s="6" t="s">
        <v>534</v>
      </c>
      <c r="D347" s="6" t="s">
        <v>535</v>
      </c>
      <c r="E347" s="6" t="s">
        <v>525</v>
      </c>
      <c r="F347" s="6"/>
      <c r="G347" s="8"/>
      <c r="H347" s="5"/>
      <c r="I347" s="5"/>
      <c r="J347" s="8"/>
      <c r="K347" s="8"/>
      <c r="L347" s="5"/>
      <c r="M347" s="5"/>
      <c r="N347" s="5"/>
      <c r="O347" s="5"/>
      <c r="P347" s="5"/>
      <c r="Q347" s="5" t="s">
        <v>564</v>
      </c>
      <c r="R347" s="5">
        <v>343.04</v>
      </c>
    </row>
    <row r="348" spans="1:18" ht="14.25">
      <c r="A348" s="15" t="s">
        <v>311</v>
      </c>
      <c r="B348" s="16" t="s">
        <v>254</v>
      </c>
      <c r="C348" s="17" t="s">
        <v>567</v>
      </c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>
        <v>880</v>
      </c>
    </row>
    <row r="349" spans="1:18" ht="14.25">
      <c r="A349" s="15" t="s">
        <v>576</v>
      </c>
      <c r="B349" s="18" t="s">
        <v>523</v>
      </c>
      <c r="C349" s="17" t="s">
        <v>635</v>
      </c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>
        <v>2160</v>
      </c>
    </row>
    <row r="350" spans="1:18" ht="14.25">
      <c r="A350" s="6" t="s">
        <v>461</v>
      </c>
      <c r="B350" s="5" t="s">
        <v>253</v>
      </c>
      <c r="C350" s="6" t="s">
        <v>178</v>
      </c>
      <c r="D350" s="6" t="s">
        <v>462</v>
      </c>
      <c r="E350" s="6" t="s">
        <v>271</v>
      </c>
      <c r="F350" s="6">
        <v>63</v>
      </c>
      <c r="G350" s="6">
        <v>14</v>
      </c>
      <c r="H350" s="5">
        <v>1.2</v>
      </c>
      <c r="I350" s="5">
        <f>G350*H350</f>
        <v>16.8</v>
      </c>
      <c r="J350" s="6">
        <v>6</v>
      </c>
      <c r="K350" s="6">
        <v>1</v>
      </c>
      <c r="L350" s="5">
        <f>F350/K350</f>
        <v>63</v>
      </c>
      <c r="M350" s="5">
        <f>1+(L350/30-1)*0.4</f>
        <v>1.44</v>
      </c>
      <c r="N350" s="5">
        <f>J350*K350*M350</f>
        <v>8.64</v>
      </c>
      <c r="O350" s="5">
        <f>I350+N350</f>
        <v>25.44</v>
      </c>
      <c r="P350" s="5">
        <v>1</v>
      </c>
      <c r="Q350" s="5">
        <f>O350*P350</f>
        <v>25.44</v>
      </c>
      <c r="R350" s="5">
        <f>Q350*40</f>
        <v>1017.6</v>
      </c>
    </row>
    <row r="351" spans="1:18" ht="14.25">
      <c r="A351" s="6" t="s">
        <v>44</v>
      </c>
      <c r="B351" s="5" t="s">
        <v>253</v>
      </c>
      <c r="C351" s="6" t="s">
        <v>445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>
        <v>76.7</v>
      </c>
      <c r="R351" s="5">
        <f>Q351*40</f>
        <v>3068</v>
      </c>
    </row>
    <row r="352" spans="1:18" ht="14.25">
      <c r="A352" s="6" t="s">
        <v>44</v>
      </c>
      <c r="B352" s="5" t="s">
        <v>253</v>
      </c>
      <c r="C352" s="6" t="s">
        <v>179</v>
      </c>
      <c r="D352" s="6" t="s">
        <v>451</v>
      </c>
      <c r="E352" s="6" t="s">
        <v>247</v>
      </c>
      <c r="F352" s="6">
        <v>113</v>
      </c>
      <c r="G352" s="6"/>
      <c r="H352" s="5"/>
      <c r="I352" s="5"/>
      <c r="J352" s="6">
        <v>20</v>
      </c>
      <c r="K352" s="6">
        <v>1</v>
      </c>
      <c r="L352" s="5">
        <f>F352/K352</f>
        <v>113</v>
      </c>
      <c r="M352" s="5">
        <f>1+(L352/30-1)*0.4</f>
        <v>2.1066666666666665</v>
      </c>
      <c r="N352" s="5">
        <f>J352*K352*M352</f>
        <v>42.133333333333326</v>
      </c>
      <c r="O352" s="5">
        <f>I352+N352</f>
        <v>42.133333333333326</v>
      </c>
      <c r="P352" s="5">
        <v>1</v>
      </c>
      <c r="Q352" s="5">
        <f>O352*P352</f>
        <v>42.133333333333326</v>
      </c>
      <c r="R352" s="5">
        <f>Q352*40</f>
        <v>1685.333333333333</v>
      </c>
    </row>
    <row r="353" spans="1:18" ht="14.25">
      <c r="A353" s="15" t="s">
        <v>44</v>
      </c>
      <c r="B353" s="18" t="s">
        <v>253</v>
      </c>
      <c r="C353" s="17" t="s">
        <v>567</v>
      </c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>
        <v>3280</v>
      </c>
    </row>
    <row r="354" spans="1:18" ht="14.25">
      <c r="A354" s="15" t="s">
        <v>44</v>
      </c>
      <c r="B354" s="18" t="s">
        <v>530</v>
      </c>
      <c r="C354" s="17" t="s">
        <v>635</v>
      </c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>
        <v>2640</v>
      </c>
    </row>
    <row r="355" spans="1:18" ht="14.25">
      <c r="A355" s="6" t="s">
        <v>463</v>
      </c>
      <c r="B355" s="5" t="s">
        <v>255</v>
      </c>
      <c r="C355" s="6" t="s">
        <v>124</v>
      </c>
      <c r="D355" s="6" t="s">
        <v>233</v>
      </c>
      <c r="E355" s="6" t="s">
        <v>247</v>
      </c>
      <c r="F355" s="6">
        <v>83</v>
      </c>
      <c r="G355" s="6">
        <v>20</v>
      </c>
      <c r="H355" s="5">
        <f>0.85+0.005*F355</f>
        <v>1.2650000000000001</v>
      </c>
      <c r="I355" s="5">
        <f>G355*H355</f>
        <v>25.300000000000004</v>
      </c>
      <c r="J355" s="6">
        <v>6</v>
      </c>
      <c r="K355" s="6">
        <v>2</v>
      </c>
      <c r="L355" s="5">
        <f>F355/K355</f>
        <v>41.5</v>
      </c>
      <c r="M355" s="5">
        <f>1+(L355/30-1)*0.4</f>
        <v>1.1533333333333333</v>
      </c>
      <c r="N355" s="5">
        <f>J355*K355*M355</f>
        <v>13.84</v>
      </c>
      <c r="O355" s="5">
        <f>I355+N355</f>
        <v>39.14</v>
      </c>
      <c r="P355" s="5">
        <v>1</v>
      </c>
      <c r="Q355" s="5">
        <f>O355*P355</f>
        <v>39.14</v>
      </c>
      <c r="R355" s="5">
        <f>Q355*35</f>
        <v>1369.9</v>
      </c>
    </row>
    <row r="356" spans="1:18" ht="14.25">
      <c r="A356" s="6" t="s">
        <v>45</v>
      </c>
      <c r="B356" s="5" t="s">
        <v>255</v>
      </c>
      <c r="C356" s="6" t="s">
        <v>125</v>
      </c>
      <c r="D356" s="6" t="s">
        <v>240</v>
      </c>
      <c r="E356" s="6" t="s">
        <v>248</v>
      </c>
      <c r="F356" s="6">
        <v>74</v>
      </c>
      <c r="G356" s="6">
        <v>32</v>
      </c>
      <c r="H356" s="5">
        <f>0.85+0.005*F356</f>
        <v>1.22</v>
      </c>
      <c r="I356" s="5">
        <f>G356*H356</f>
        <v>39.04</v>
      </c>
      <c r="J356" s="6">
        <v>4</v>
      </c>
      <c r="K356" s="6">
        <v>2</v>
      </c>
      <c r="L356" s="5">
        <f>F356/K356</f>
        <v>37</v>
      </c>
      <c r="M356" s="5">
        <f>1+(L356/30-1)*0.4</f>
        <v>1.0933333333333333</v>
      </c>
      <c r="N356" s="5">
        <f>J356*K356*M356</f>
        <v>8.746666666666666</v>
      </c>
      <c r="O356" s="5">
        <f>I356+N356</f>
        <v>47.78666666666666</v>
      </c>
      <c r="P356" s="5">
        <v>1</v>
      </c>
      <c r="Q356" s="5">
        <f>O356*P356</f>
        <v>47.78666666666666</v>
      </c>
      <c r="R356" s="5">
        <f>Q356*35</f>
        <v>1672.533333333333</v>
      </c>
    </row>
    <row r="357" spans="1:18" ht="14.25">
      <c r="A357" s="15" t="s">
        <v>45</v>
      </c>
      <c r="B357" s="16" t="s">
        <v>255</v>
      </c>
      <c r="C357" s="17" t="s">
        <v>567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>
        <v>70</v>
      </c>
    </row>
    <row r="358" spans="1:18" ht="14.25">
      <c r="A358" s="15" t="s">
        <v>45</v>
      </c>
      <c r="B358" s="18" t="s">
        <v>528</v>
      </c>
      <c r="C358" s="17" t="s">
        <v>635</v>
      </c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>
        <v>240</v>
      </c>
    </row>
    <row r="359" spans="1:18" ht="14.25">
      <c r="A359" s="6" t="s">
        <v>46</v>
      </c>
      <c r="B359" s="5" t="s">
        <v>253</v>
      </c>
      <c r="C359" s="6" t="s">
        <v>180</v>
      </c>
      <c r="D359" s="6" t="s">
        <v>464</v>
      </c>
      <c r="E359" s="6" t="s">
        <v>247</v>
      </c>
      <c r="F359" s="6">
        <v>113</v>
      </c>
      <c r="G359" s="6">
        <v>36</v>
      </c>
      <c r="H359" s="5">
        <f>0.85+0.005*F359</f>
        <v>1.415</v>
      </c>
      <c r="I359" s="5">
        <f>G359*H359</f>
        <v>50.94</v>
      </c>
      <c r="J359" s="6"/>
      <c r="K359" s="6"/>
      <c r="L359" s="5"/>
      <c r="M359" s="5"/>
      <c r="N359" s="5"/>
      <c r="O359" s="5">
        <f>I359+N359</f>
        <v>50.94</v>
      </c>
      <c r="P359" s="5">
        <v>1</v>
      </c>
      <c r="Q359" s="5">
        <f>O359*P359</f>
        <v>50.94</v>
      </c>
      <c r="R359" s="5">
        <f>Q359*40</f>
        <v>2037.6</v>
      </c>
    </row>
    <row r="360" spans="1:18" ht="14.25">
      <c r="A360" s="6" t="s">
        <v>554</v>
      </c>
      <c r="B360" s="5" t="s">
        <v>530</v>
      </c>
      <c r="C360" s="6" t="s">
        <v>180</v>
      </c>
      <c r="D360" s="6" t="s">
        <v>544</v>
      </c>
      <c r="E360" s="6" t="s">
        <v>541</v>
      </c>
      <c r="F360" s="6"/>
      <c r="G360" s="6"/>
      <c r="H360" s="5"/>
      <c r="I360" s="5"/>
      <c r="J360" s="6"/>
      <c r="K360" s="6"/>
      <c r="L360" s="5"/>
      <c r="M360" s="5"/>
      <c r="N360" s="5"/>
      <c r="O360" s="5"/>
      <c r="P360" s="5"/>
      <c r="Q360" s="5" t="s">
        <v>564</v>
      </c>
      <c r="R360" s="5">
        <v>407.52</v>
      </c>
    </row>
    <row r="361" spans="1:18" ht="14.25">
      <c r="A361" s="15" t="s">
        <v>46</v>
      </c>
      <c r="B361" s="18" t="s">
        <v>253</v>
      </c>
      <c r="C361" s="17" t="s">
        <v>567</v>
      </c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>
        <v>1360</v>
      </c>
    </row>
    <row r="362" spans="1:18" ht="14.25">
      <c r="A362" s="15" t="s">
        <v>554</v>
      </c>
      <c r="B362" s="18" t="s">
        <v>530</v>
      </c>
      <c r="C362" s="17" t="s">
        <v>635</v>
      </c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>
        <v>720</v>
      </c>
    </row>
    <row r="363" spans="1:18" ht="14.25">
      <c r="A363" s="6" t="s">
        <v>47</v>
      </c>
      <c r="B363" s="5" t="s">
        <v>257</v>
      </c>
      <c r="C363" s="6" t="s">
        <v>180</v>
      </c>
      <c r="D363" s="6" t="s">
        <v>464</v>
      </c>
      <c r="E363" s="6" t="s">
        <v>247</v>
      </c>
      <c r="F363" s="6">
        <v>113</v>
      </c>
      <c r="G363" s="6"/>
      <c r="H363" s="5"/>
      <c r="I363" s="5"/>
      <c r="J363" s="6">
        <v>34</v>
      </c>
      <c r="K363" s="6">
        <v>3</v>
      </c>
      <c r="L363" s="5">
        <f>F363/K363</f>
        <v>37.666666666666664</v>
      </c>
      <c r="M363" s="5">
        <f>1+(L363/30-1)*0.4</f>
        <v>1.1022222222222222</v>
      </c>
      <c r="N363" s="5">
        <f>J363*K363*M363</f>
        <v>112.42666666666666</v>
      </c>
      <c r="O363" s="5">
        <f>I363+N363</f>
        <v>112.42666666666666</v>
      </c>
      <c r="P363" s="5">
        <v>1</v>
      </c>
      <c r="Q363" s="5">
        <f>O363*P363</f>
        <v>112.42666666666666</v>
      </c>
      <c r="R363" s="5">
        <f>Q363*35</f>
        <v>3934.9333333333334</v>
      </c>
    </row>
    <row r="364" spans="1:18" ht="14.25">
      <c r="A364" s="6" t="s">
        <v>47</v>
      </c>
      <c r="B364" s="5" t="s">
        <v>555</v>
      </c>
      <c r="C364" s="6" t="s">
        <v>180</v>
      </c>
      <c r="D364" s="6" t="s">
        <v>544</v>
      </c>
      <c r="E364" s="6" t="s">
        <v>541</v>
      </c>
      <c r="F364" s="6"/>
      <c r="G364" s="6"/>
      <c r="H364" s="5"/>
      <c r="I364" s="5"/>
      <c r="J364" s="6"/>
      <c r="K364" s="6"/>
      <c r="L364" s="5"/>
      <c r="M364" s="5"/>
      <c r="N364" s="5"/>
      <c r="O364" s="5"/>
      <c r="P364" s="5"/>
      <c r="Q364" s="5" t="s">
        <v>564</v>
      </c>
      <c r="R364" s="5">
        <v>786.9866667</v>
      </c>
    </row>
    <row r="365" spans="1:18" ht="14.25">
      <c r="A365" s="6" t="s">
        <v>48</v>
      </c>
      <c r="B365" s="5" t="s">
        <v>254</v>
      </c>
      <c r="C365" s="6" t="s">
        <v>153</v>
      </c>
      <c r="D365" s="6" t="s">
        <v>235</v>
      </c>
      <c r="E365" s="6" t="s">
        <v>271</v>
      </c>
      <c r="F365" s="6">
        <v>18</v>
      </c>
      <c r="G365" s="6"/>
      <c r="H365" s="5"/>
      <c r="I365" s="5"/>
      <c r="J365" s="6">
        <v>20</v>
      </c>
      <c r="K365" s="6">
        <f>F365/L365</f>
        <v>0.6</v>
      </c>
      <c r="L365" s="5">
        <v>30</v>
      </c>
      <c r="M365" s="5">
        <f>1+(L365/30-1)*0.6</f>
        <v>1</v>
      </c>
      <c r="N365" s="5">
        <f>J365*K365*M365</f>
        <v>12</v>
      </c>
      <c r="O365" s="5">
        <f>I365+N365</f>
        <v>12</v>
      </c>
      <c r="P365" s="5">
        <v>1</v>
      </c>
      <c r="Q365" s="5">
        <f>O365*P365</f>
        <v>12</v>
      </c>
      <c r="R365" s="5">
        <f>Q365*40</f>
        <v>480</v>
      </c>
    </row>
    <row r="366" spans="1:18" ht="14.25">
      <c r="A366" s="6" t="s">
        <v>49</v>
      </c>
      <c r="B366" s="5" t="s">
        <v>254</v>
      </c>
      <c r="C366" s="6" t="s">
        <v>181</v>
      </c>
      <c r="D366" s="6" t="s">
        <v>465</v>
      </c>
      <c r="E366" s="6" t="s">
        <v>248</v>
      </c>
      <c r="F366" s="6">
        <v>91</v>
      </c>
      <c r="G366" s="8">
        <v>8</v>
      </c>
      <c r="H366" s="5">
        <f>0.85+0.005*F366</f>
        <v>1.305</v>
      </c>
      <c r="I366" s="5">
        <f>G366*H366</f>
        <v>10.44</v>
      </c>
      <c r="J366" s="8"/>
      <c r="K366" s="8"/>
      <c r="L366" s="5"/>
      <c r="M366" s="5"/>
      <c r="N366" s="5"/>
      <c r="O366" s="5">
        <f>I366+N366</f>
        <v>10.44</v>
      </c>
      <c r="P366" s="5">
        <v>1</v>
      </c>
      <c r="Q366" s="5">
        <f>O366*P366</f>
        <v>10.44</v>
      </c>
      <c r="R366" s="5">
        <f>Q366*40</f>
        <v>417.59999999999997</v>
      </c>
    </row>
    <row r="367" spans="1:18" ht="14.25">
      <c r="A367" s="6" t="s">
        <v>48</v>
      </c>
      <c r="B367" s="5" t="s">
        <v>254</v>
      </c>
      <c r="C367" s="6" t="s">
        <v>445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>
        <v>104</v>
      </c>
      <c r="R367" s="5">
        <f>Q367*40</f>
        <v>4160</v>
      </c>
    </row>
    <row r="368" spans="1:18" ht="14.25">
      <c r="A368" s="6" t="s">
        <v>49</v>
      </c>
      <c r="B368" s="5" t="s">
        <v>254</v>
      </c>
      <c r="C368" s="6" t="s">
        <v>182</v>
      </c>
      <c r="D368" s="6" t="s">
        <v>231</v>
      </c>
      <c r="E368" s="6" t="s">
        <v>248</v>
      </c>
      <c r="F368" s="6">
        <v>100</v>
      </c>
      <c r="G368" s="6">
        <v>32</v>
      </c>
      <c r="H368" s="5">
        <f>0.85+0.005*F368</f>
        <v>1.35</v>
      </c>
      <c r="I368" s="5">
        <f>G368*H368</f>
        <v>43.2</v>
      </c>
      <c r="J368" s="6">
        <v>8</v>
      </c>
      <c r="K368" s="6">
        <v>1</v>
      </c>
      <c r="L368" s="5">
        <f>F368/K368</f>
        <v>100</v>
      </c>
      <c r="M368" s="5">
        <f>1+(L368/30-1)*0.4</f>
        <v>1.9333333333333336</v>
      </c>
      <c r="N368" s="5">
        <f>J368*K368*M368</f>
        <v>15.466666666666669</v>
      </c>
      <c r="O368" s="5">
        <f>I368+N368</f>
        <v>58.66666666666667</v>
      </c>
      <c r="P368" s="5">
        <v>1</v>
      </c>
      <c r="Q368" s="5">
        <f>O368*P368</f>
        <v>58.66666666666667</v>
      </c>
      <c r="R368" s="5">
        <f>Q368*40</f>
        <v>2346.666666666667</v>
      </c>
    </row>
    <row r="369" spans="1:18" ht="14.25">
      <c r="A369" s="6" t="s">
        <v>49</v>
      </c>
      <c r="B369" s="5" t="s">
        <v>254</v>
      </c>
      <c r="C369" s="6" t="s">
        <v>183</v>
      </c>
      <c r="D369" s="6" t="s">
        <v>465</v>
      </c>
      <c r="E369" s="6" t="s">
        <v>248</v>
      </c>
      <c r="F369" s="6">
        <v>91</v>
      </c>
      <c r="G369" s="8">
        <v>32</v>
      </c>
      <c r="H369" s="5">
        <f>0.85+0.005*F369</f>
        <v>1.305</v>
      </c>
      <c r="I369" s="5">
        <f>G369*H369</f>
        <v>41.76</v>
      </c>
      <c r="J369" s="8">
        <v>8</v>
      </c>
      <c r="K369" s="8">
        <v>2</v>
      </c>
      <c r="L369" s="5">
        <f>F369/K369</f>
        <v>45.5</v>
      </c>
      <c r="M369" s="5">
        <f>1+(L369/30-1)*0.4</f>
        <v>1.2066666666666666</v>
      </c>
      <c r="N369" s="5">
        <f>J369*K369*M369</f>
        <v>19.306666666666665</v>
      </c>
      <c r="O369" s="5">
        <f>I369+N369</f>
        <v>61.06666666666666</v>
      </c>
      <c r="P369" s="5">
        <v>1</v>
      </c>
      <c r="Q369" s="5">
        <f>O369*P369</f>
        <v>61.06666666666666</v>
      </c>
      <c r="R369" s="5">
        <f>Q369*40</f>
        <v>2442.6666666666665</v>
      </c>
    </row>
    <row r="370" spans="1:18" ht="14.25">
      <c r="A370" s="6" t="s">
        <v>49</v>
      </c>
      <c r="B370" s="5" t="s">
        <v>523</v>
      </c>
      <c r="C370" s="6" t="s">
        <v>183</v>
      </c>
      <c r="D370" s="6" t="s">
        <v>536</v>
      </c>
      <c r="E370" s="6" t="s">
        <v>525</v>
      </c>
      <c r="F370" s="6"/>
      <c r="G370" s="8"/>
      <c r="H370" s="5"/>
      <c r="I370" s="5"/>
      <c r="J370" s="8"/>
      <c r="K370" s="8"/>
      <c r="L370" s="5"/>
      <c r="M370" s="5"/>
      <c r="N370" s="5"/>
      <c r="O370" s="5"/>
      <c r="P370" s="5"/>
      <c r="Q370" s="5" t="s">
        <v>564</v>
      </c>
      <c r="R370" s="5">
        <v>488.5333333</v>
      </c>
    </row>
    <row r="371" spans="1:18" ht="14.25">
      <c r="A371" s="15" t="s">
        <v>49</v>
      </c>
      <c r="B371" s="16" t="s">
        <v>254</v>
      </c>
      <c r="C371" s="17" t="s">
        <v>567</v>
      </c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>
        <v>1360</v>
      </c>
    </row>
    <row r="372" spans="1:18" ht="14.25">
      <c r="A372" s="15" t="s">
        <v>49</v>
      </c>
      <c r="B372" s="18" t="s">
        <v>523</v>
      </c>
      <c r="C372" s="17" t="s">
        <v>635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>
        <v>960</v>
      </c>
    </row>
    <row r="373" spans="1:18" ht="14.25">
      <c r="A373" s="16" t="s">
        <v>577</v>
      </c>
      <c r="B373" s="16" t="s">
        <v>254</v>
      </c>
      <c r="C373" s="17" t="s">
        <v>567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>
        <v>1040</v>
      </c>
    </row>
    <row r="374" spans="1:18" ht="14.25">
      <c r="A374" s="18" t="s">
        <v>638</v>
      </c>
      <c r="B374" s="18" t="s">
        <v>523</v>
      </c>
      <c r="C374" s="17" t="s">
        <v>635</v>
      </c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>
        <v>960</v>
      </c>
    </row>
    <row r="375" spans="1:18" ht="14.25">
      <c r="A375" s="5" t="s">
        <v>314</v>
      </c>
      <c r="B375" s="5" t="s">
        <v>255</v>
      </c>
      <c r="C375" s="5" t="s">
        <v>317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>
        <v>85.9</v>
      </c>
      <c r="R375" s="5">
        <f>Q375*15</f>
        <v>1288.5</v>
      </c>
    </row>
    <row r="376" spans="1:18" ht="14.25">
      <c r="A376" s="6" t="s">
        <v>314</v>
      </c>
      <c r="B376" s="5" t="s">
        <v>255</v>
      </c>
      <c r="C376" s="6" t="s">
        <v>184</v>
      </c>
      <c r="D376" s="6" t="s">
        <v>232</v>
      </c>
      <c r="E376" s="6" t="s">
        <v>271</v>
      </c>
      <c r="F376" s="6">
        <v>38</v>
      </c>
      <c r="G376" s="6">
        <v>20</v>
      </c>
      <c r="H376" s="5">
        <v>1.2</v>
      </c>
      <c r="I376" s="5">
        <f>G376*H376</f>
        <v>24</v>
      </c>
      <c r="J376" s="6">
        <v>10</v>
      </c>
      <c r="K376" s="6">
        <v>1</v>
      </c>
      <c r="L376" s="5">
        <f>F376/K376</f>
        <v>38</v>
      </c>
      <c r="M376" s="5">
        <f>1+(L376/30-1)*0.4</f>
        <v>1.1066666666666667</v>
      </c>
      <c r="N376" s="5">
        <f>J376*K376*M376</f>
        <v>11.066666666666666</v>
      </c>
      <c r="O376" s="5">
        <f>I376+N376</f>
        <v>35.06666666666666</v>
      </c>
      <c r="P376" s="5">
        <v>1</v>
      </c>
      <c r="Q376" s="5">
        <f>O376*P376</f>
        <v>35.06666666666666</v>
      </c>
      <c r="R376" s="5">
        <f aca="true" t="shared" si="20" ref="R376:R381">Q376*35</f>
        <v>1227.3333333333333</v>
      </c>
    </row>
    <row r="377" spans="1:18" ht="14.25">
      <c r="A377" s="6" t="s">
        <v>314</v>
      </c>
      <c r="B377" s="5" t="s">
        <v>255</v>
      </c>
      <c r="C377" s="6" t="s">
        <v>466</v>
      </c>
      <c r="D377" s="6" t="s">
        <v>230</v>
      </c>
      <c r="E377" s="6" t="s">
        <v>271</v>
      </c>
      <c r="F377" s="6">
        <v>93</v>
      </c>
      <c r="G377" s="6">
        <v>20</v>
      </c>
      <c r="H377" s="5">
        <f>0.85+0.005*F377</f>
        <v>1.315</v>
      </c>
      <c r="I377" s="5">
        <f>G377*H377</f>
        <v>26.299999999999997</v>
      </c>
      <c r="J377" s="6">
        <v>20</v>
      </c>
      <c r="K377" s="6">
        <v>2</v>
      </c>
      <c r="L377" s="5">
        <f>F377/K377</f>
        <v>46.5</v>
      </c>
      <c r="M377" s="5">
        <f>1+(L377/30-1)*0.4</f>
        <v>1.22</v>
      </c>
      <c r="N377" s="5">
        <f>J377*K377*M377</f>
        <v>48.8</v>
      </c>
      <c r="O377" s="5">
        <f>I377+N377</f>
        <v>75.1</v>
      </c>
      <c r="P377" s="5">
        <v>1</v>
      </c>
      <c r="Q377" s="5">
        <f>O377*P377</f>
        <v>75.1</v>
      </c>
      <c r="R377" s="5">
        <f t="shared" si="20"/>
        <v>2628.5</v>
      </c>
    </row>
    <row r="378" spans="1:18" ht="14.25">
      <c r="A378" s="6" t="s">
        <v>314</v>
      </c>
      <c r="B378" s="5" t="s">
        <v>255</v>
      </c>
      <c r="C378" s="6" t="s">
        <v>467</v>
      </c>
      <c r="D378" s="6" t="s">
        <v>233</v>
      </c>
      <c r="E378" s="6" t="s">
        <v>271</v>
      </c>
      <c r="F378" s="6">
        <v>22</v>
      </c>
      <c r="G378" s="6"/>
      <c r="H378" s="5"/>
      <c r="I378" s="5"/>
      <c r="J378" s="6">
        <v>20</v>
      </c>
      <c r="K378" s="6">
        <v>1</v>
      </c>
      <c r="L378" s="5">
        <f>F378/K378</f>
        <v>22</v>
      </c>
      <c r="M378" s="5">
        <f>1+(L378/30-1)*0.6</f>
        <v>0.84</v>
      </c>
      <c r="N378" s="5">
        <f>J378*K378*M378</f>
        <v>16.8</v>
      </c>
      <c r="O378" s="5">
        <f>I378+N378</f>
        <v>16.8</v>
      </c>
      <c r="P378" s="5">
        <v>1</v>
      </c>
      <c r="Q378" s="5">
        <f>O378*P378</f>
        <v>16.8</v>
      </c>
      <c r="R378" s="5">
        <f t="shared" si="20"/>
        <v>588</v>
      </c>
    </row>
    <row r="379" spans="1:18" ht="14.25">
      <c r="A379" s="6" t="s">
        <v>50</v>
      </c>
      <c r="B379" s="5" t="s">
        <v>255</v>
      </c>
      <c r="C379" s="6" t="s">
        <v>185</v>
      </c>
      <c r="D379" s="6" t="s">
        <v>241</v>
      </c>
      <c r="E379" s="6" t="s">
        <v>248</v>
      </c>
      <c r="F379" s="6">
        <v>46</v>
      </c>
      <c r="G379" s="8">
        <v>40</v>
      </c>
      <c r="H379" s="5">
        <v>1.2</v>
      </c>
      <c r="I379" s="5">
        <f>G379*H379</f>
        <v>48</v>
      </c>
      <c r="J379" s="6">
        <v>20</v>
      </c>
      <c r="K379" s="6">
        <v>1</v>
      </c>
      <c r="L379" s="5">
        <f>F379/K379</f>
        <v>46</v>
      </c>
      <c r="M379" s="5">
        <f>1+(L379/30-1)*0.4</f>
        <v>1.2133333333333334</v>
      </c>
      <c r="N379" s="5">
        <f>J379*K379*M379</f>
        <v>24.266666666666666</v>
      </c>
      <c r="O379" s="5">
        <f>I379+N379</f>
        <v>72.26666666666667</v>
      </c>
      <c r="P379" s="5">
        <v>1</v>
      </c>
      <c r="Q379" s="5">
        <f>O379*P379</f>
        <v>72.26666666666667</v>
      </c>
      <c r="R379" s="5">
        <f t="shared" si="20"/>
        <v>2529.3333333333335</v>
      </c>
    </row>
    <row r="380" spans="1:18" ht="14.25">
      <c r="A380" s="6" t="s">
        <v>50</v>
      </c>
      <c r="B380" s="5" t="s">
        <v>255</v>
      </c>
      <c r="C380" s="6" t="s">
        <v>134</v>
      </c>
      <c r="D380" s="6" t="s">
        <v>454</v>
      </c>
      <c r="E380" s="6" t="s">
        <v>248</v>
      </c>
      <c r="F380" s="6">
        <v>97</v>
      </c>
      <c r="G380" s="6"/>
      <c r="H380" s="5"/>
      <c r="I380" s="5"/>
      <c r="J380" s="6">
        <v>16</v>
      </c>
      <c r="K380" s="6">
        <v>2</v>
      </c>
      <c r="L380" s="5">
        <f>F380/K380</f>
        <v>48.5</v>
      </c>
      <c r="M380" s="5">
        <f>1+(L380/30-1)*0.4</f>
        <v>1.2466666666666666</v>
      </c>
      <c r="N380" s="5">
        <f>J380*K380*M380</f>
        <v>39.89333333333333</v>
      </c>
      <c r="O380" s="5">
        <f>I380+N380</f>
        <v>39.89333333333333</v>
      </c>
      <c r="P380" s="5">
        <v>1</v>
      </c>
      <c r="Q380" s="5">
        <f>O380*P380</f>
        <v>39.89333333333333</v>
      </c>
      <c r="R380" s="5">
        <f t="shared" si="20"/>
        <v>1396.2666666666667</v>
      </c>
    </row>
    <row r="381" spans="1:18" ht="14.25">
      <c r="A381" s="6" t="s">
        <v>50</v>
      </c>
      <c r="B381" s="5" t="s">
        <v>255</v>
      </c>
      <c r="C381" s="6" t="s">
        <v>445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>
        <v>46.8</v>
      </c>
      <c r="R381" s="5">
        <f t="shared" si="20"/>
        <v>1638</v>
      </c>
    </row>
    <row r="382" spans="1:18" ht="14.25">
      <c r="A382" s="6" t="s">
        <v>50</v>
      </c>
      <c r="B382" s="5" t="s">
        <v>528</v>
      </c>
      <c r="C382" s="6" t="s">
        <v>185</v>
      </c>
      <c r="D382" s="6" t="s">
        <v>537</v>
      </c>
      <c r="E382" s="6" t="s">
        <v>525</v>
      </c>
      <c r="F382" s="6"/>
      <c r="G382" s="8"/>
      <c r="H382" s="5"/>
      <c r="I382" s="5"/>
      <c r="J382" s="6"/>
      <c r="K382" s="6"/>
      <c r="L382" s="5"/>
      <c r="M382" s="5"/>
      <c r="N382" s="5"/>
      <c r="O382" s="5"/>
      <c r="P382" s="5"/>
      <c r="Q382" s="5" t="s">
        <v>564</v>
      </c>
      <c r="R382" s="5">
        <v>505.8666667</v>
      </c>
    </row>
    <row r="383" spans="1:18" ht="14.25">
      <c r="A383" s="15" t="s">
        <v>50</v>
      </c>
      <c r="B383" s="16" t="s">
        <v>255</v>
      </c>
      <c r="C383" s="17" t="s">
        <v>567</v>
      </c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>
        <v>910</v>
      </c>
    </row>
    <row r="384" spans="1:18" ht="14.25">
      <c r="A384" s="5" t="s">
        <v>468</v>
      </c>
      <c r="B384" s="5" t="s">
        <v>447</v>
      </c>
      <c r="C384" s="5" t="s">
        <v>304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>
        <v>9.4</v>
      </c>
      <c r="R384" s="5">
        <f>Q384*35</f>
        <v>329</v>
      </c>
    </row>
    <row r="385" spans="1:18" ht="14.25">
      <c r="A385" s="6" t="s">
        <v>51</v>
      </c>
      <c r="B385" s="5" t="s">
        <v>254</v>
      </c>
      <c r="C385" s="6" t="s">
        <v>186</v>
      </c>
      <c r="D385" s="6" t="s">
        <v>469</v>
      </c>
      <c r="E385" s="6" t="s">
        <v>248</v>
      </c>
      <c r="F385" s="6">
        <v>102</v>
      </c>
      <c r="G385" s="6">
        <v>24</v>
      </c>
      <c r="H385" s="5">
        <f>0.85+0.005*F385</f>
        <v>1.3599999999999999</v>
      </c>
      <c r="I385" s="5">
        <f>G385*H385</f>
        <v>32.64</v>
      </c>
      <c r="J385" s="6">
        <v>6</v>
      </c>
      <c r="K385" s="6">
        <f>F385/L385</f>
        <v>3.4</v>
      </c>
      <c r="L385" s="5">
        <v>30</v>
      </c>
      <c r="M385" s="5">
        <f>1+(L385/30-1)*0.6</f>
        <v>1</v>
      </c>
      <c r="N385" s="5">
        <f>J385*K385*M385</f>
        <v>20.4</v>
      </c>
      <c r="O385" s="5">
        <f>I385+N385</f>
        <v>53.04</v>
      </c>
      <c r="P385" s="5">
        <v>1</v>
      </c>
      <c r="Q385" s="5">
        <f>O385*P385</f>
        <v>53.04</v>
      </c>
      <c r="R385" s="5">
        <f>Q385*40</f>
        <v>2121.6</v>
      </c>
    </row>
    <row r="386" spans="1:18" ht="14.25">
      <c r="A386" s="6" t="s">
        <v>51</v>
      </c>
      <c r="B386" s="5" t="s">
        <v>254</v>
      </c>
      <c r="C386" s="6" t="s">
        <v>187</v>
      </c>
      <c r="D386" s="6" t="s">
        <v>242</v>
      </c>
      <c r="E386" s="6" t="s">
        <v>248</v>
      </c>
      <c r="F386" s="6">
        <v>53</v>
      </c>
      <c r="G386" s="8">
        <v>32</v>
      </c>
      <c r="H386" s="5">
        <v>1.2</v>
      </c>
      <c r="I386" s="5">
        <f>G386*H386</f>
        <v>38.4</v>
      </c>
      <c r="J386" s="8">
        <v>24</v>
      </c>
      <c r="K386" s="6">
        <f>F386/L386</f>
        <v>1.7666666666666666</v>
      </c>
      <c r="L386" s="5">
        <v>30</v>
      </c>
      <c r="M386" s="5">
        <f>1+(L386/30-1)*0.6</f>
        <v>1</v>
      </c>
      <c r="N386" s="5">
        <f>J386*K386*M386</f>
        <v>42.4</v>
      </c>
      <c r="O386" s="5">
        <f>I386+N386</f>
        <v>80.8</v>
      </c>
      <c r="P386" s="5">
        <v>1</v>
      </c>
      <c r="Q386" s="5">
        <f>O386*P386</f>
        <v>80.8</v>
      </c>
      <c r="R386" s="5">
        <f>Q386*40</f>
        <v>3232</v>
      </c>
    </row>
    <row r="387" spans="1:18" ht="14.25">
      <c r="A387" s="15" t="s">
        <v>51</v>
      </c>
      <c r="B387" s="16" t="s">
        <v>254</v>
      </c>
      <c r="C387" s="17" t="s">
        <v>567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>
        <v>240</v>
      </c>
    </row>
    <row r="388" spans="1:18" ht="14.25">
      <c r="A388" s="15" t="s">
        <v>51</v>
      </c>
      <c r="B388" s="18" t="s">
        <v>523</v>
      </c>
      <c r="C388" s="17" t="s">
        <v>635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>
        <v>480</v>
      </c>
    </row>
    <row r="389" spans="1:18" ht="14.25">
      <c r="A389" s="6" t="s">
        <v>52</v>
      </c>
      <c r="B389" s="5" t="s">
        <v>255</v>
      </c>
      <c r="C389" s="6" t="s">
        <v>123</v>
      </c>
      <c r="D389" s="6" t="s">
        <v>240</v>
      </c>
      <c r="E389" s="6" t="s">
        <v>248</v>
      </c>
      <c r="F389" s="6">
        <v>75</v>
      </c>
      <c r="G389" s="6">
        <v>40</v>
      </c>
      <c r="H389" s="5">
        <f>0.85+0.005*F389</f>
        <v>1.225</v>
      </c>
      <c r="I389" s="5">
        <f>G389*H389</f>
        <v>49</v>
      </c>
      <c r="J389" s="6"/>
      <c r="K389" s="6"/>
      <c r="L389" s="5"/>
      <c r="M389" s="5"/>
      <c r="N389" s="5"/>
      <c r="O389" s="5">
        <f>I389+N389</f>
        <v>49</v>
      </c>
      <c r="P389" s="5">
        <v>1</v>
      </c>
      <c r="Q389" s="5">
        <f>O389*P389</f>
        <v>49</v>
      </c>
      <c r="R389" s="5">
        <f>Q389*35</f>
        <v>1715</v>
      </c>
    </row>
    <row r="390" spans="1:18" ht="14.25">
      <c r="A390" s="6" t="s">
        <v>52</v>
      </c>
      <c r="B390" s="5" t="s">
        <v>255</v>
      </c>
      <c r="C390" s="6" t="s">
        <v>188</v>
      </c>
      <c r="D390" s="6" t="s">
        <v>240</v>
      </c>
      <c r="E390" s="6" t="s">
        <v>248</v>
      </c>
      <c r="F390" s="6">
        <v>75</v>
      </c>
      <c r="G390" s="6"/>
      <c r="H390" s="5"/>
      <c r="I390" s="5"/>
      <c r="J390" s="6">
        <v>20</v>
      </c>
      <c r="K390" s="6">
        <v>1</v>
      </c>
      <c r="L390" s="5">
        <f>F390/K390</f>
        <v>75</v>
      </c>
      <c r="M390" s="5">
        <f>1+(L390/30-1)*0.4</f>
        <v>1.6</v>
      </c>
      <c r="N390" s="5">
        <f>J390*K390*M390</f>
        <v>32</v>
      </c>
      <c r="O390" s="5">
        <f>I390+N390</f>
        <v>32</v>
      </c>
      <c r="P390" s="5">
        <v>1</v>
      </c>
      <c r="Q390" s="5">
        <f>O390*P390</f>
        <v>32</v>
      </c>
      <c r="R390" s="5">
        <f>Q390*35</f>
        <v>1120</v>
      </c>
    </row>
    <row r="391" spans="1:18" ht="14.25">
      <c r="A391" s="6" t="s">
        <v>53</v>
      </c>
      <c r="B391" s="5" t="s">
        <v>255</v>
      </c>
      <c r="C391" s="6" t="s">
        <v>470</v>
      </c>
      <c r="D391" s="6" t="s">
        <v>236</v>
      </c>
      <c r="E391" s="6" t="s">
        <v>271</v>
      </c>
      <c r="F391" s="6">
        <v>70</v>
      </c>
      <c r="G391" s="6">
        <v>20</v>
      </c>
      <c r="H391" s="5">
        <v>1.2</v>
      </c>
      <c r="I391" s="5">
        <f>G391*H391</f>
        <v>24</v>
      </c>
      <c r="J391" s="6">
        <v>10</v>
      </c>
      <c r="K391" s="6">
        <v>2</v>
      </c>
      <c r="L391" s="5">
        <f>F391/K391</f>
        <v>35</v>
      </c>
      <c r="M391" s="5">
        <f>1+(L391/30-1)*0.4</f>
        <v>1.0666666666666667</v>
      </c>
      <c r="N391" s="5">
        <f>J391*K391*M391</f>
        <v>21.333333333333332</v>
      </c>
      <c r="O391" s="5">
        <f>I391+N391</f>
        <v>45.33333333333333</v>
      </c>
      <c r="P391" s="5">
        <v>1</v>
      </c>
      <c r="Q391" s="5">
        <f>O391*P391</f>
        <v>45.33333333333333</v>
      </c>
      <c r="R391" s="5">
        <f>Q391*35</f>
        <v>1586.6666666666665</v>
      </c>
    </row>
    <row r="392" spans="1:18" ht="14.25">
      <c r="A392" s="6" t="s">
        <v>53</v>
      </c>
      <c r="B392" s="5" t="s">
        <v>255</v>
      </c>
      <c r="C392" s="6" t="s">
        <v>470</v>
      </c>
      <c r="D392" s="6" t="s">
        <v>464</v>
      </c>
      <c r="E392" s="6" t="s">
        <v>271</v>
      </c>
      <c r="F392" s="6">
        <v>125</v>
      </c>
      <c r="G392" s="6">
        <v>20</v>
      </c>
      <c r="H392" s="5">
        <f>0.85+0.005*F392</f>
        <v>1.475</v>
      </c>
      <c r="I392" s="5">
        <f>G392*H392</f>
        <v>29.5</v>
      </c>
      <c r="J392" s="6">
        <v>10</v>
      </c>
      <c r="K392" s="6">
        <v>3</v>
      </c>
      <c r="L392" s="5">
        <f>F392/K392</f>
        <v>41.666666666666664</v>
      </c>
      <c r="M392" s="5">
        <f>1+(L392/30-1)*0.4</f>
        <v>1.1555555555555554</v>
      </c>
      <c r="N392" s="5">
        <f>J392*K392*M392</f>
        <v>34.666666666666664</v>
      </c>
      <c r="O392" s="5">
        <f>I392+N392</f>
        <v>64.16666666666666</v>
      </c>
      <c r="P392" s="5">
        <v>1</v>
      </c>
      <c r="Q392" s="5">
        <f>O392*P392</f>
        <v>64.16666666666666</v>
      </c>
      <c r="R392" s="5">
        <f>Q392*35</f>
        <v>2245.833333333333</v>
      </c>
    </row>
    <row r="393" spans="1:18" ht="14.25">
      <c r="A393" s="15" t="s">
        <v>53</v>
      </c>
      <c r="B393" s="16" t="s">
        <v>255</v>
      </c>
      <c r="C393" s="17" t="s">
        <v>567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>
        <v>420</v>
      </c>
    </row>
    <row r="394" spans="1:18" ht="14.25">
      <c r="A394" s="6" t="s">
        <v>54</v>
      </c>
      <c r="B394" s="5" t="s">
        <v>255</v>
      </c>
      <c r="C394" s="6" t="s">
        <v>144</v>
      </c>
      <c r="D394" s="6" t="s">
        <v>454</v>
      </c>
      <c r="E394" s="6" t="s">
        <v>247</v>
      </c>
      <c r="F394" s="6">
        <v>49</v>
      </c>
      <c r="G394" s="6"/>
      <c r="H394" s="5"/>
      <c r="I394" s="5"/>
      <c r="J394" s="6">
        <v>30</v>
      </c>
      <c r="K394" s="6">
        <v>1</v>
      </c>
      <c r="L394" s="5">
        <f>F394/K394</f>
        <v>49</v>
      </c>
      <c r="M394" s="5">
        <f>1+(L394/30-1)*0.4</f>
        <v>1.2533333333333334</v>
      </c>
      <c r="N394" s="5">
        <f>J394*K394*M394</f>
        <v>37.6</v>
      </c>
      <c r="O394" s="5">
        <f aca="true" t="shared" si="21" ref="O394:O400">I394+N394</f>
        <v>37.6</v>
      </c>
      <c r="P394" s="5">
        <v>1</v>
      </c>
      <c r="Q394" s="5">
        <f aca="true" t="shared" si="22" ref="Q394:Q400">O394*P394</f>
        <v>37.6</v>
      </c>
      <c r="R394" s="5">
        <f aca="true" t="shared" si="23" ref="R394:R400">Q394*35</f>
        <v>1316</v>
      </c>
    </row>
    <row r="395" spans="1:18" ht="14.25">
      <c r="A395" s="6" t="s">
        <v>54</v>
      </c>
      <c r="B395" s="5" t="s">
        <v>255</v>
      </c>
      <c r="C395" s="6" t="s">
        <v>144</v>
      </c>
      <c r="D395" s="6" t="s">
        <v>469</v>
      </c>
      <c r="E395" s="6" t="s">
        <v>247</v>
      </c>
      <c r="F395" s="6">
        <v>51</v>
      </c>
      <c r="G395" s="6"/>
      <c r="H395" s="5"/>
      <c r="I395" s="5"/>
      <c r="J395" s="6">
        <v>30</v>
      </c>
      <c r="K395" s="6">
        <v>1</v>
      </c>
      <c r="L395" s="5">
        <f>F395/K395</f>
        <v>51</v>
      </c>
      <c r="M395" s="5">
        <f>1+(L395/30-1)*0.4</f>
        <v>1.28</v>
      </c>
      <c r="N395" s="5">
        <f>J395*K395*M395</f>
        <v>38.4</v>
      </c>
      <c r="O395" s="5">
        <f t="shared" si="21"/>
        <v>38.4</v>
      </c>
      <c r="P395" s="5">
        <v>1</v>
      </c>
      <c r="Q395" s="5">
        <f t="shared" si="22"/>
        <v>38.4</v>
      </c>
      <c r="R395" s="5">
        <f t="shared" si="23"/>
        <v>1344</v>
      </c>
    </row>
    <row r="396" spans="1:18" ht="14.25">
      <c r="A396" s="6" t="s">
        <v>54</v>
      </c>
      <c r="B396" s="5" t="s">
        <v>255</v>
      </c>
      <c r="C396" s="6" t="s">
        <v>471</v>
      </c>
      <c r="D396" s="6" t="s">
        <v>455</v>
      </c>
      <c r="E396" s="6" t="s">
        <v>248</v>
      </c>
      <c r="F396" s="6">
        <v>63</v>
      </c>
      <c r="G396" s="6"/>
      <c r="H396" s="5"/>
      <c r="I396" s="5"/>
      <c r="J396" s="6">
        <v>30</v>
      </c>
      <c r="K396" s="6">
        <v>1</v>
      </c>
      <c r="L396" s="5">
        <f>F396/K396</f>
        <v>63</v>
      </c>
      <c r="M396" s="5">
        <f>1+(L396/30-1)*0.4</f>
        <v>1.44</v>
      </c>
      <c r="N396" s="5">
        <f>J396*K396*M396</f>
        <v>43.199999999999996</v>
      </c>
      <c r="O396" s="5">
        <f t="shared" si="21"/>
        <v>43.199999999999996</v>
      </c>
      <c r="P396" s="5">
        <v>1</v>
      </c>
      <c r="Q396" s="5">
        <f t="shared" si="22"/>
        <v>43.199999999999996</v>
      </c>
      <c r="R396" s="5">
        <f t="shared" si="23"/>
        <v>1511.9999999999998</v>
      </c>
    </row>
    <row r="397" spans="1:18" ht="14.25">
      <c r="A397" s="6" t="s">
        <v>55</v>
      </c>
      <c r="B397" s="5" t="s">
        <v>255</v>
      </c>
      <c r="C397" s="6" t="s">
        <v>189</v>
      </c>
      <c r="D397" s="6" t="s">
        <v>465</v>
      </c>
      <c r="E397" s="6" t="s">
        <v>247</v>
      </c>
      <c r="F397" s="6">
        <v>51</v>
      </c>
      <c r="G397" s="6"/>
      <c r="H397" s="5"/>
      <c r="I397" s="5"/>
      <c r="J397" s="6">
        <v>20</v>
      </c>
      <c r="K397" s="6">
        <v>2</v>
      </c>
      <c r="L397" s="5">
        <f>F397/K397</f>
        <v>25.5</v>
      </c>
      <c r="M397" s="5">
        <f>1+(L397/30-1)*0.4</f>
        <v>0.94</v>
      </c>
      <c r="N397" s="5">
        <f>J397*K397*M397</f>
        <v>37.599999999999994</v>
      </c>
      <c r="O397" s="5">
        <f t="shared" si="21"/>
        <v>37.599999999999994</v>
      </c>
      <c r="P397" s="5">
        <v>1</v>
      </c>
      <c r="Q397" s="5">
        <f t="shared" si="22"/>
        <v>37.599999999999994</v>
      </c>
      <c r="R397" s="5">
        <f t="shared" si="23"/>
        <v>1315.9999999999998</v>
      </c>
    </row>
    <row r="398" spans="1:18" ht="14.25">
      <c r="A398" s="6" t="s">
        <v>55</v>
      </c>
      <c r="B398" s="5" t="s">
        <v>255</v>
      </c>
      <c r="C398" s="6" t="s">
        <v>190</v>
      </c>
      <c r="D398" s="6" t="s">
        <v>465</v>
      </c>
      <c r="E398" s="6" t="s">
        <v>248</v>
      </c>
      <c r="F398" s="6">
        <v>91</v>
      </c>
      <c r="G398" s="8">
        <v>32</v>
      </c>
      <c r="H398" s="5">
        <f>0.85+0.005*F398</f>
        <v>1.305</v>
      </c>
      <c r="I398" s="5">
        <f>G398*H398</f>
        <v>41.76</v>
      </c>
      <c r="J398" s="8"/>
      <c r="K398" s="8"/>
      <c r="L398" s="5"/>
      <c r="M398" s="5"/>
      <c r="N398" s="5"/>
      <c r="O398" s="5">
        <f t="shared" si="21"/>
        <v>41.76</v>
      </c>
      <c r="P398" s="5">
        <v>1</v>
      </c>
      <c r="Q398" s="5">
        <f t="shared" si="22"/>
        <v>41.76</v>
      </c>
      <c r="R398" s="5">
        <f t="shared" si="23"/>
        <v>1461.6</v>
      </c>
    </row>
    <row r="399" spans="1:18" ht="14.25">
      <c r="A399" s="6" t="s">
        <v>55</v>
      </c>
      <c r="B399" s="5" t="s">
        <v>255</v>
      </c>
      <c r="C399" s="6" t="s">
        <v>191</v>
      </c>
      <c r="D399" s="6" t="s">
        <v>451</v>
      </c>
      <c r="E399" s="6" t="s">
        <v>271</v>
      </c>
      <c r="F399" s="6">
        <v>57</v>
      </c>
      <c r="G399" s="6"/>
      <c r="H399" s="5"/>
      <c r="I399" s="5"/>
      <c r="J399" s="6">
        <v>20</v>
      </c>
      <c r="K399" s="6">
        <v>3</v>
      </c>
      <c r="L399" s="5">
        <f>F399/K399</f>
        <v>19</v>
      </c>
      <c r="M399" s="5">
        <f>1+(L399/30-1)*0.4</f>
        <v>0.8533333333333333</v>
      </c>
      <c r="N399" s="5">
        <f>J399*K399*M399</f>
        <v>51.199999999999996</v>
      </c>
      <c r="O399" s="5">
        <f t="shared" si="21"/>
        <v>51.199999999999996</v>
      </c>
      <c r="P399" s="5">
        <v>1</v>
      </c>
      <c r="Q399" s="5">
        <f t="shared" si="22"/>
        <v>51.199999999999996</v>
      </c>
      <c r="R399" s="5">
        <f t="shared" si="23"/>
        <v>1791.9999999999998</v>
      </c>
    </row>
    <row r="400" spans="1:18" ht="14.25">
      <c r="A400" s="6" t="s">
        <v>55</v>
      </c>
      <c r="B400" s="5" t="s">
        <v>255</v>
      </c>
      <c r="C400" s="6" t="s">
        <v>452</v>
      </c>
      <c r="D400" s="6" t="s">
        <v>450</v>
      </c>
      <c r="E400" s="6" t="s">
        <v>271</v>
      </c>
      <c r="F400" s="6">
        <v>26</v>
      </c>
      <c r="G400" s="6"/>
      <c r="H400" s="5"/>
      <c r="I400" s="5"/>
      <c r="J400" s="6">
        <v>20</v>
      </c>
      <c r="K400" s="6">
        <v>1</v>
      </c>
      <c r="L400" s="5">
        <f>F400/K400</f>
        <v>26</v>
      </c>
      <c r="M400" s="5">
        <f>1+(L400/30-1)*0.6</f>
        <v>0.92</v>
      </c>
      <c r="N400" s="5">
        <f>J400*K400*M400</f>
        <v>18.400000000000002</v>
      </c>
      <c r="O400" s="5">
        <f t="shared" si="21"/>
        <v>18.400000000000002</v>
      </c>
      <c r="P400" s="5">
        <v>1</v>
      </c>
      <c r="Q400" s="5">
        <f t="shared" si="22"/>
        <v>18.400000000000002</v>
      </c>
      <c r="R400" s="5">
        <f t="shared" si="23"/>
        <v>644.0000000000001</v>
      </c>
    </row>
    <row r="401" spans="1:18" ht="14.25">
      <c r="A401" s="5" t="s">
        <v>54</v>
      </c>
      <c r="B401" s="5" t="s">
        <v>255</v>
      </c>
      <c r="C401" s="5" t="s">
        <v>317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>
        <v>139.7</v>
      </c>
      <c r="R401" s="5">
        <f>Q401*15</f>
        <v>2095.5</v>
      </c>
    </row>
    <row r="402" spans="1:18" ht="14.25">
      <c r="A402" s="6" t="s">
        <v>55</v>
      </c>
      <c r="B402" s="5" t="s">
        <v>255</v>
      </c>
      <c r="C402" s="6" t="s">
        <v>146</v>
      </c>
      <c r="D402" s="6" t="s">
        <v>241</v>
      </c>
      <c r="E402" s="6" t="s">
        <v>248</v>
      </c>
      <c r="F402" s="6">
        <v>23</v>
      </c>
      <c r="G402" s="8">
        <v>4</v>
      </c>
      <c r="H402" s="5">
        <v>1.2</v>
      </c>
      <c r="I402" s="5">
        <f>G402*H402</f>
        <v>4.8</v>
      </c>
      <c r="J402" s="8">
        <v>50</v>
      </c>
      <c r="K402" s="8">
        <v>1</v>
      </c>
      <c r="L402" s="5">
        <f>F402/K402</f>
        <v>23</v>
      </c>
      <c r="M402" s="5">
        <f>1+(L402/30-1)*0.6</f>
        <v>0.8600000000000001</v>
      </c>
      <c r="N402" s="5">
        <f>J402*K402*M402</f>
        <v>43.00000000000001</v>
      </c>
      <c r="O402" s="5">
        <f>I402+N402</f>
        <v>47.800000000000004</v>
      </c>
      <c r="P402" s="5">
        <v>1</v>
      </c>
      <c r="Q402" s="5">
        <f>O402*P402</f>
        <v>47.800000000000004</v>
      </c>
      <c r="R402" s="5">
        <f>Q402*35</f>
        <v>1673.0000000000002</v>
      </c>
    </row>
    <row r="403" spans="1:18" ht="14.25">
      <c r="A403" s="6" t="s">
        <v>55</v>
      </c>
      <c r="B403" s="5" t="s">
        <v>255</v>
      </c>
      <c r="C403" s="6" t="s">
        <v>445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>
        <v>31.2</v>
      </c>
      <c r="R403" s="5">
        <f>Q403*35</f>
        <v>1092</v>
      </c>
    </row>
    <row r="404" spans="1:18" ht="14.25">
      <c r="A404" s="15" t="s">
        <v>55</v>
      </c>
      <c r="B404" s="16" t="s">
        <v>255</v>
      </c>
      <c r="C404" s="17" t="s">
        <v>567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>
        <v>770</v>
      </c>
    </row>
    <row r="405" spans="1:18" ht="14.25">
      <c r="A405" s="6" t="s">
        <v>56</v>
      </c>
      <c r="B405" s="5" t="s">
        <v>254</v>
      </c>
      <c r="C405" s="6" t="s">
        <v>192</v>
      </c>
      <c r="D405" s="6" t="s">
        <v>472</v>
      </c>
      <c r="E405" s="6" t="s">
        <v>248</v>
      </c>
      <c r="F405" s="6">
        <v>41</v>
      </c>
      <c r="G405" s="8">
        <v>26</v>
      </c>
      <c r="H405" s="5">
        <v>1.2</v>
      </c>
      <c r="I405" s="5">
        <f aca="true" t="shared" si="24" ref="I405:I410">G405*H405</f>
        <v>31.2</v>
      </c>
      <c r="J405" s="8">
        <v>8</v>
      </c>
      <c r="K405" s="8">
        <v>1</v>
      </c>
      <c r="L405" s="5">
        <f>F405/K405</f>
        <v>41</v>
      </c>
      <c r="M405" s="5">
        <f>1+(L405/30-1)*0.4</f>
        <v>1.1466666666666667</v>
      </c>
      <c r="N405" s="5">
        <f>J405*K405*M405</f>
        <v>9.173333333333334</v>
      </c>
      <c r="O405" s="5">
        <f aca="true" t="shared" si="25" ref="O405:O410">I405+N405</f>
        <v>40.373333333333335</v>
      </c>
      <c r="P405" s="5">
        <v>1</v>
      </c>
      <c r="Q405" s="5">
        <f aca="true" t="shared" si="26" ref="Q405:Q410">O405*P405</f>
        <v>40.373333333333335</v>
      </c>
      <c r="R405" s="5">
        <f aca="true" t="shared" si="27" ref="R405:R410">Q405*40</f>
        <v>1614.9333333333334</v>
      </c>
    </row>
    <row r="406" spans="1:18" ht="14.25">
      <c r="A406" s="6" t="s">
        <v>56</v>
      </c>
      <c r="B406" s="5" t="s">
        <v>254</v>
      </c>
      <c r="C406" s="6" t="s">
        <v>193</v>
      </c>
      <c r="D406" s="6" t="s">
        <v>465</v>
      </c>
      <c r="E406" s="6" t="s">
        <v>248</v>
      </c>
      <c r="F406" s="6">
        <v>91</v>
      </c>
      <c r="G406" s="6">
        <v>26</v>
      </c>
      <c r="H406" s="5">
        <f>0.85+0.005*F406</f>
        <v>1.305</v>
      </c>
      <c r="I406" s="5">
        <f t="shared" si="24"/>
        <v>33.93</v>
      </c>
      <c r="J406" s="8"/>
      <c r="K406" s="6"/>
      <c r="L406" s="5"/>
      <c r="M406" s="5"/>
      <c r="N406" s="5"/>
      <c r="O406" s="5">
        <f t="shared" si="25"/>
        <v>33.93</v>
      </c>
      <c r="P406" s="5">
        <v>1</v>
      </c>
      <c r="Q406" s="5">
        <f t="shared" si="26"/>
        <v>33.93</v>
      </c>
      <c r="R406" s="5">
        <f t="shared" si="27"/>
        <v>1357.2</v>
      </c>
    </row>
    <row r="407" spans="1:18" ht="14.25">
      <c r="A407" s="6" t="s">
        <v>57</v>
      </c>
      <c r="B407" s="5" t="s">
        <v>254</v>
      </c>
      <c r="C407" s="6" t="s">
        <v>473</v>
      </c>
      <c r="D407" s="6" t="s">
        <v>233</v>
      </c>
      <c r="E407" s="6" t="s">
        <v>271</v>
      </c>
      <c r="F407" s="6">
        <v>83</v>
      </c>
      <c r="G407" s="6">
        <v>20</v>
      </c>
      <c r="H407" s="5">
        <f>0.85+0.005*F407</f>
        <v>1.2650000000000001</v>
      </c>
      <c r="I407" s="5">
        <f t="shared" si="24"/>
        <v>25.300000000000004</v>
      </c>
      <c r="J407" s="6"/>
      <c r="K407" s="6"/>
      <c r="L407" s="5"/>
      <c r="M407" s="5"/>
      <c r="N407" s="5"/>
      <c r="O407" s="5">
        <f t="shared" si="25"/>
        <v>25.300000000000004</v>
      </c>
      <c r="P407" s="5">
        <v>1</v>
      </c>
      <c r="Q407" s="5">
        <f t="shared" si="26"/>
        <v>25.300000000000004</v>
      </c>
      <c r="R407" s="5">
        <f t="shared" si="27"/>
        <v>1012.0000000000002</v>
      </c>
    </row>
    <row r="408" spans="1:18" ht="14.25">
      <c r="A408" s="6" t="s">
        <v>56</v>
      </c>
      <c r="B408" s="5" t="s">
        <v>254</v>
      </c>
      <c r="C408" s="6" t="s">
        <v>194</v>
      </c>
      <c r="D408" s="6" t="s">
        <v>231</v>
      </c>
      <c r="E408" s="6" t="s">
        <v>248</v>
      </c>
      <c r="F408" s="6">
        <v>100</v>
      </c>
      <c r="G408" s="6">
        <v>20</v>
      </c>
      <c r="H408" s="5">
        <f>0.85+0.005*F408</f>
        <v>1.35</v>
      </c>
      <c r="I408" s="5">
        <f t="shared" si="24"/>
        <v>27</v>
      </c>
      <c r="J408" s="6"/>
      <c r="K408" s="6"/>
      <c r="L408" s="5"/>
      <c r="M408" s="5"/>
      <c r="N408" s="5"/>
      <c r="O408" s="5">
        <f t="shared" si="25"/>
        <v>27</v>
      </c>
      <c r="P408" s="5">
        <v>1</v>
      </c>
      <c r="Q408" s="5">
        <f t="shared" si="26"/>
        <v>27</v>
      </c>
      <c r="R408" s="5">
        <f t="shared" si="27"/>
        <v>1080</v>
      </c>
    </row>
    <row r="409" spans="1:18" ht="14.25">
      <c r="A409" s="6" t="s">
        <v>56</v>
      </c>
      <c r="B409" s="5" t="s">
        <v>254</v>
      </c>
      <c r="C409" s="6" t="s">
        <v>195</v>
      </c>
      <c r="D409" s="6" t="s">
        <v>450</v>
      </c>
      <c r="E409" s="6" t="s">
        <v>248</v>
      </c>
      <c r="F409" s="6">
        <v>51</v>
      </c>
      <c r="G409" s="8">
        <v>8</v>
      </c>
      <c r="H409" s="5">
        <v>1.2</v>
      </c>
      <c r="I409" s="5">
        <f t="shared" si="24"/>
        <v>9.6</v>
      </c>
      <c r="J409" s="8"/>
      <c r="K409" s="8"/>
      <c r="L409" s="5"/>
      <c r="M409" s="5"/>
      <c r="N409" s="5"/>
      <c r="O409" s="5">
        <f t="shared" si="25"/>
        <v>9.6</v>
      </c>
      <c r="P409" s="5">
        <v>1</v>
      </c>
      <c r="Q409" s="5">
        <f t="shared" si="26"/>
        <v>9.6</v>
      </c>
      <c r="R409" s="5">
        <f t="shared" si="27"/>
        <v>384</v>
      </c>
    </row>
    <row r="410" spans="1:18" ht="14.25">
      <c r="A410" s="6" t="s">
        <v>56</v>
      </c>
      <c r="B410" s="5" t="s">
        <v>254</v>
      </c>
      <c r="C410" s="6" t="s">
        <v>196</v>
      </c>
      <c r="D410" s="6" t="s">
        <v>233</v>
      </c>
      <c r="E410" s="6" t="s">
        <v>247</v>
      </c>
      <c r="F410" s="6">
        <v>84</v>
      </c>
      <c r="G410" s="6">
        <v>20</v>
      </c>
      <c r="H410" s="5">
        <f>0.85+0.005*F410</f>
        <v>1.27</v>
      </c>
      <c r="I410" s="5">
        <f t="shared" si="24"/>
        <v>25.4</v>
      </c>
      <c r="J410" s="6">
        <v>10</v>
      </c>
      <c r="K410" s="6">
        <v>2</v>
      </c>
      <c r="L410" s="5">
        <f>F410/K410</f>
        <v>42</v>
      </c>
      <c r="M410" s="5">
        <f>1+(L410/30-1)*0.4</f>
        <v>1.16</v>
      </c>
      <c r="N410" s="5">
        <f>J410*K410*M410</f>
        <v>23.2</v>
      </c>
      <c r="O410" s="5">
        <f t="shared" si="25"/>
        <v>48.599999999999994</v>
      </c>
      <c r="P410" s="5">
        <v>1</v>
      </c>
      <c r="Q410" s="5">
        <f t="shared" si="26"/>
        <v>48.599999999999994</v>
      </c>
      <c r="R410" s="5">
        <f t="shared" si="27"/>
        <v>1943.9999999999998</v>
      </c>
    </row>
    <row r="411" spans="1:18" ht="14.25">
      <c r="A411" s="6" t="s">
        <v>56</v>
      </c>
      <c r="B411" s="5" t="s">
        <v>523</v>
      </c>
      <c r="C411" s="6" t="s">
        <v>196</v>
      </c>
      <c r="D411" s="6" t="s">
        <v>526</v>
      </c>
      <c r="E411" s="6" t="s">
        <v>541</v>
      </c>
      <c r="F411" s="6"/>
      <c r="G411" s="6"/>
      <c r="H411" s="5"/>
      <c r="I411" s="5"/>
      <c r="J411" s="6"/>
      <c r="K411" s="6"/>
      <c r="L411" s="5"/>
      <c r="M411" s="5"/>
      <c r="N411" s="5"/>
      <c r="O411" s="5"/>
      <c r="P411" s="5"/>
      <c r="Q411" s="5" t="s">
        <v>564</v>
      </c>
      <c r="R411" s="5">
        <v>388.8</v>
      </c>
    </row>
    <row r="412" spans="1:18" ht="14.25">
      <c r="A412" s="15" t="s">
        <v>56</v>
      </c>
      <c r="B412" s="16" t="s">
        <v>254</v>
      </c>
      <c r="C412" s="17" t="s">
        <v>567</v>
      </c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>
        <v>1280</v>
      </c>
    </row>
    <row r="413" spans="1:18" ht="14.25">
      <c r="A413" s="15" t="s">
        <v>56</v>
      </c>
      <c r="B413" s="18" t="s">
        <v>523</v>
      </c>
      <c r="C413" s="17" t="s">
        <v>635</v>
      </c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>
        <v>720</v>
      </c>
    </row>
    <row r="414" spans="1:18" ht="14.25">
      <c r="A414" s="15" t="s">
        <v>56</v>
      </c>
      <c r="B414" s="18" t="s">
        <v>523</v>
      </c>
      <c r="C414" s="6" t="s">
        <v>666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>
        <v>200</v>
      </c>
    </row>
    <row r="415" spans="1:18" ht="14.25">
      <c r="A415" s="6" t="s">
        <v>474</v>
      </c>
      <c r="B415" s="5" t="s">
        <v>257</v>
      </c>
      <c r="C415" s="6" t="s">
        <v>168</v>
      </c>
      <c r="D415" s="6" t="s">
        <v>448</v>
      </c>
      <c r="E415" s="6" t="s">
        <v>247</v>
      </c>
      <c r="F415" s="6">
        <v>101</v>
      </c>
      <c r="G415" s="6">
        <v>20</v>
      </c>
      <c r="H415" s="5">
        <f>0.85+0.005*F415</f>
        <v>1.355</v>
      </c>
      <c r="I415" s="5">
        <f>G415*H415</f>
        <v>27.1</v>
      </c>
      <c r="J415" s="6">
        <v>6</v>
      </c>
      <c r="K415" s="6">
        <f>F415/L415</f>
        <v>3.3666666666666667</v>
      </c>
      <c r="L415" s="5">
        <v>30</v>
      </c>
      <c r="M415" s="5">
        <f>1+(L415/30-1)*0.6</f>
        <v>1</v>
      </c>
      <c r="N415" s="5">
        <f aca="true" t="shared" si="28" ref="N415:N421">J415*K415*M415</f>
        <v>20.2</v>
      </c>
      <c r="O415" s="5">
        <f aca="true" t="shared" si="29" ref="O415:O421">I415+N415</f>
        <v>47.3</v>
      </c>
      <c r="P415" s="5">
        <v>1</v>
      </c>
      <c r="Q415" s="5">
        <f aca="true" t="shared" si="30" ref="Q415:Q421">O415*P415</f>
        <v>47.3</v>
      </c>
      <c r="R415" s="5">
        <f aca="true" t="shared" si="31" ref="R415:R421">Q415*35</f>
        <v>1655.5</v>
      </c>
    </row>
    <row r="416" spans="1:18" ht="14.25">
      <c r="A416" s="6" t="s">
        <v>58</v>
      </c>
      <c r="B416" s="5" t="s">
        <v>257</v>
      </c>
      <c r="C416" s="6" t="s">
        <v>197</v>
      </c>
      <c r="D416" s="6" t="s">
        <v>240</v>
      </c>
      <c r="E416" s="6" t="s">
        <v>248</v>
      </c>
      <c r="F416" s="6">
        <v>75</v>
      </c>
      <c r="G416" s="6">
        <v>6</v>
      </c>
      <c r="H416" s="5">
        <f>0.85+0.005*F416</f>
        <v>1.225</v>
      </c>
      <c r="I416" s="5">
        <f>G416*H416</f>
        <v>7.3500000000000005</v>
      </c>
      <c r="J416" s="6">
        <v>22</v>
      </c>
      <c r="K416" s="6">
        <v>2</v>
      </c>
      <c r="L416" s="5">
        <f>F416/K416</f>
        <v>37.5</v>
      </c>
      <c r="M416" s="5">
        <f>1+(L416/30-1)*0.4</f>
        <v>1.1</v>
      </c>
      <c r="N416" s="5">
        <f t="shared" si="28"/>
        <v>48.400000000000006</v>
      </c>
      <c r="O416" s="5">
        <f t="shared" si="29"/>
        <v>55.75000000000001</v>
      </c>
      <c r="P416" s="5">
        <v>1</v>
      </c>
      <c r="Q416" s="5">
        <f t="shared" si="30"/>
        <v>55.75000000000001</v>
      </c>
      <c r="R416" s="5">
        <f t="shared" si="31"/>
        <v>1951.2500000000002</v>
      </c>
    </row>
    <row r="417" spans="1:18" ht="14.25">
      <c r="A417" s="6" t="s">
        <v>474</v>
      </c>
      <c r="B417" s="5" t="s">
        <v>257</v>
      </c>
      <c r="C417" s="6" t="s">
        <v>475</v>
      </c>
      <c r="D417" s="6" t="s">
        <v>240</v>
      </c>
      <c r="E417" s="6" t="s">
        <v>271</v>
      </c>
      <c r="F417" s="6">
        <v>75</v>
      </c>
      <c r="G417" s="6"/>
      <c r="H417" s="5"/>
      <c r="I417" s="5"/>
      <c r="J417" s="6">
        <v>20</v>
      </c>
      <c r="K417" s="6">
        <v>1</v>
      </c>
      <c r="L417" s="5">
        <f>F417/K417</f>
        <v>75</v>
      </c>
      <c r="M417" s="5">
        <f>1+(L417/30-1)*0.4</f>
        <v>1.6</v>
      </c>
      <c r="N417" s="5">
        <f t="shared" si="28"/>
        <v>32</v>
      </c>
      <c r="O417" s="5">
        <f t="shared" si="29"/>
        <v>32</v>
      </c>
      <c r="P417" s="5">
        <v>1</v>
      </c>
      <c r="Q417" s="5">
        <f t="shared" si="30"/>
        <v>32</v>
      </c>
      <c r="R417" s="5">
        <f t="shared" si="31"/>
        <v>1120</v>
      </c>
    </row>
    <row r="418" spans="1:18" ht="14.25">
      <c r="A418" s="6" t="s">
        <v>476</v>
      </c>
      <c r="B418" s="5" t="s">
        <v>255</v>
      </c>
      <c r="C418" s="6" t="s">
        <v>168</v>
      </c>
      <c r="D418" s="6" t="s">
        <v>448</v>
      </c>
      <c r="E418" s="6" t="s">
        <v>247</v>
      </c>
      <c r="F418" s="6">
        <v>101</v>
      </c>
      <c r="G418" s="6">
        <v>10</v>
      </c>
      <c r="H418" s="5">
        <f>0.85+0.005*F418</f>
        <v>1.355</v>
      </c>
      <c r="I418" s="5">
        <f>G418*H418</f>
        <v>13.55</v>
      </c>
      <c r="J418" s="6">
        <v>4</v>
      </c>
      <c r="K418" s="6">
        <f>F418/L418</f>
        <v>3.3666666666666667</v>
      </c>
      <c r="L418" s="5">
        <v>30</v>
      </c>
      <c r="M418" s="5">
        <f>1+(L418/30-1)*0.6</f>
        <v>1</v>
      </c>
      <c r="N418" s="5">
        <f t="shared" si="28"/>
        <v>13.466666666666667</v>
      </c>
      <c r="O418" s="5">
        <f t="shared" si="29"/>
        <v>27.016666666666666</v>
      </c>
      <c r="P418" s="5">
        <v>1</v>
      </c>
      <c r="Q418" s="5">
        <f t="shared" si="30"/>
        <v>27.016666666666666</v>
      </c>
      <c r="R418" s="5">
        <f t="shared" si="31"/>
        <v>945.5833333333333</v>
      </c>
    </row>
    <row r="419" spans="1:18" ht="14.25">
      <c r="A419" s="6" t="s">
        <v>59</v>
      </c>
      <c r="B419" s="5" t="s">
        <v>255</v>
      </c>
      <c r="C419" s="6" t="s">
        <v>198</v>
      </c>
      <c r="D419" s="6" t="s">
        <v>240</v>
      </c>
      <c r="E419" s="6" t="s">
        <v>248</v>
      </c>
      <c r="F419" s="6">
        <v>75</v>
      </c>
      <c r="G419" s="6"/>
      <c r="H419" s="5"/>
      <c r="I419" s="5"/>
      <c r="J419" s="6">
        <v>20</v>
      </c>
      <c r="K419" s="6">
        <v>1</v>
      </c>
      <c r="L419" s="5">
        <f>F419/K419</f>
        <v>75</v>
      </c>
      <c r="M419" s="5">
        <f>1+(L419/30-1)*0.4</f>
        <v>1.6</v>
      </c>
      <c r="N419" s="5">
        <f t="shared" si="28"/>
        <v>32</v>
      </c>
      <c r="O419" s="5">
        <f t="shared" si="29"/>
        <v>32</v>
      </c>
      <c r="P419" s="5">
        <v>1</v>
      </c>
      <c r="Q419" s="5">
        <f t="shared" si="30"/>
        <v>32</v>
      </c>
      <c r="R419" s="5">
        <f t="shared" si="31"/>
        <v>1120</v>
      </c>
    </row>
    <row r="420" spans="1:18" ht="14.25">
      <c r="A420" s="6" t="s">
        <v>59</v>
      </c>
      <c r="B420" s="5" t="s">
        <v>255</v>
      </c>
      <c r="C420" s="6" t="s">
        <v>199</v>
      </c>
      <c r="D420" s="6" t="s">
        <v>236</v>
      </c>
      <c r="E420" s="6" t="s">
        <v>247</v>
      </c>
      <c r="F420" s="6">
        <v>59</v>
      </c>
      <c r="G420" s="6">
        <v>16</v>
      </c>
      <c r="H420" s="5">
        <v>1.2</v>
      </c>
      <c r="I420" s="5">
        <f>G420*H420</f>
        <v>19.2</v>
      </c>
      <c r="J420" s="6">
        <v>4</v>
      </c>
      <c r="K420" s="6">
        <f>F420/L420</f>
        <v>1.9666666666666666</v>
      </c>
      <c r="L420" s="5">
        <v>30</v>
      </c>
      <c r="M420" s="5">
        <f>1+(L420/30-1)*0.6</f>
        <v>1</v>
      </c>
      <c r="N420" s="5">
        <f t="shared" si="28"/>
        <v>7.866666666666666</v>
      </c>
      <c r="O420" s="5">
        <f t="shared" si="29"/>
        <v>27.066666666666666</v>
      </c>
      <c r="P420" s="5">
        <v>1</v>
      </c>
      <c r="Q420" s="5">
        <f t="shared" si="30"/>
        <v>27.066666666666666</v>
      </c>
      <c r="R420" s="5">
        <f t="shared" si="31"/>
        <v>947.3333333333334</v>
      </c>
    </row>
    <row r="421" spans="1:18" ht="14.25">
      <c r="A421" s="6" t="s">
        <v>59</v>
      </c>
      <c r="B421" s="5" t="s">
        <v>255</v>
      </c>
      <c r="C421" s="6" t="s">
        <v>200</v>
      </c>
      <c r="D421" s="6" t="s">
        <v>240</v>
      </c>
      <c r="E421" s="6" t="s">
        <v>248</v>
      </c>
      <c r="F421" s="6">
        <v>75</v>
      </c>
      <c r="G421" s="6">
        <v>20</v>
      </c>
      <c r="H421" s="5">
        <f>0.85+0.005*F421</f>
        <v>1.225</v>
      </c>
      <c r="I421" s="5">
        <f>G421*H421</f>
        <v>24.5</v>
      </c>
      <c r="J421" s="6">
        <v>10</v>
      </c>
      <c r="K421" s="6">
        <v>2</v>
      </c>
      <c r="L421" s="5">
        <f>F421/K421</f>
        <v>37.5</v>
      </c>
      <c r="M421" s="5">
        <f>1+(L421/30-1)*0.4</f>
        <v>1.1</v>
      </c>
      <c r="N421" s="5">
        <f t="shared" si="28"/>
        <v>22</v>
      </c>
      <c r="O421" s="5">
        <f t="shared" si="29"/>
        <v>46.5</v>
      </c>
      <c r="P421" s="5">
        <v>1</v>
      </c>
      <c r="Q421" s="5">
        <f t="shared" si="30"/>
        <v>46.5</v>
      </c>
      <c r="R421" s="5">
        <f t="shared" si="31"/>
        <v>1627.5</v>
      </c>
    </row>
    <row r="422" spans="1:18" ht="14.25">
      <c r="A422" s="15" t="s">
        <v>59</v>
      </c>
      <c r="B422" s="16" t="s">
        <v>255</v>
      </c>
      <c r="C422" s="17" t="s">
        <v>567</v>
      </c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>
        <v>490</v>
      </c>
    </row>
    <row r="423" spans="1:18" ht="14.25">
      <c r="A423" s="15" t="s">
        <v>59</v>
      </c>
      <c r="B423" s="18" t="s">
        <v>528</v>
      </c>
      <c r="C423" s="17" t="s">
        <v>635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>
        <v>480</v>
      </c>
    </row>
    <row r="424" spans="1:18" ht="14.25">
      <c r="A424" s="16" t="s">
        <v>579</v>
      </c>
      <c r="B424" s="16" t="s">
        <v>254</v>
      </c>
      <c r="C424" s="17" t="s">
        <v>567</v>
      </c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>
        <v>240</v>
      </c>
    </row>
    <row r="425" spans="1:18" ht="14.25">
      <c r="A425" s="18" t="s">
        <v>578</v>
      </c>
      <c r="B425" s="18" t="s">
        <v>523</v>
      </c>
      <c r="C425" s="17" t="s">
        <v>635</v>
      </c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>
        <v>480</v>
      </c>
    </row>
    <row r="426" spans="1:18" ht="14.25">
      <c r="A426" s="6" t="s">
        <v>60</v>
      </c>
      <c r="B426" s="5" t="s">
        <v>254</v>
      </c>
      <c r="C426" s="6" t="s">
        <v>116</v>
      </c>
      <c r="D426" s="6" t="s">
        <v>242</v>
      </c>
      <c r="E426" s="6" t="s">
        <v>247</v>
      </c>
      <c r="F426" s="6">
        <v>53</v>
      </c>
      <c r="G426" s="6">
        <v>14</v>
      </c>
      <c r="H426" s="5">
        <v>1.2</v>
      </c>
      <c r="I426" s="5">
        <f>G426*H426</f>
        <v>16.8</v>
      </c>
      <c r="J426" s="6">
        <v>4</v>
      </c>
      <c r="K426" s="6">
        <v>1</v>
      </c>
      <c r="L426" s="5">
        <f>F426/K426</f>
        <v>53</v>
      </c>
      <c r="M426" s="5">
        <f>1+(L426/30-1)*0.4</f>
        <v>1.3066666666666666</v>
      </c>
      <c r="N426" s="5">
        <f>J426*K426*M426</f>
        <v>5.226666666666667</v>
      </c>
      <c r="O426" s="5">
        <f>I426+N426</f>
        <v>22.026666666666667</v>
      </c>
      <c r="P426" s="5">
        <v>1</v>
      </c>
      <c r="Q426" s="5">
        <f>O426*P426</f>
        <v>22.026666666666667</v>
      </c>
      <c r="R426" s="5">
        <f>Q426*40</f>
        <v>881.0666666666667</v>
      </c>
    </row>
    <row r="427" spans="1:18" ht="14.25">
      <c r="A427" s="6" t="s">
        <v>60</v>
      </c>
      <c r="B427" s="5" t="s">
        <v>254</v>
      </c>
      <c r="C427" s="6" t="s">
        <v>116</v>
      </c>
      <c r="D427" s="6" t="s">
        <v>469</v>
      </c>
      <c r="E427" s="6" t="s">
        <v>247</v>
      </c>
      <c r="F427" s="6">
        <v>102</v>
      </c>
      <c r="G427" s="6">
        <v>16</v>
      </c>
      <c r="H427" s="5">
        <f>0.85+0.005*F427</f>
        <v>1.3599999999999999</v>
      </c>
      <c r="I427" s="5">
        <f>G427*H427</f>
        <v>21.759999999999998</v>
      </c>
      <c r="J427" s="6">
        <v>4</v>
      </c>
      <c r="K427" s="6">
        <v>3</v>
      </c>
      <c r="L427" s="5">
        <f>F427/K427</f>
        <v>34</v>
      </c>
      <c r="M427" s="5">
        <f>1+(L427/30-1)*0.4</f>
        <v>1.0533333333333332</v>
      </c>
      <c r="N427" s="5">
        <f>J427*K427*M427</f>
        <v>12.639999999999999</v>
      </c>
      <c r="O427" s="5">
        <f>I427+N427</f>
        <v>34.4</v>
      </c>
      <c r="P427" s="5">
        <v>1</v>
      </c>
      <c r="Q427" s="5">
        <f>O427*P427</f>
        <v>34.4</v>
      </c>
      <c r="R427" s="5">
        <f>Q427*40</f>
        <v>1376</v>
      </c>
    </row>
    <row r="428" spans="1:18" ht="14.25">
      <c r="A428" s="6" t="s">
        <v>61</v>
      </c>
      <c r="B428" s="5" t="s">
        <v>255</v>
      </c>
      <c r="C428" s="6" t="s">
        <v>117</v>
      </c>
      <c r="D428" s="6" t="s">
        <v>455</v>
      </c>
      <c r="E428" s="6" t="s">
        <v>248</v>
      </c>
      <c r="F428" s="6">
        <v>122</v>
      </c>
      <c r="G428" s="6">
        <v>2</v>
      </c>
      <c r="H428" s="5">
        <f>0.85+0.005*F428</f>
        <v>1.46</v>
      </c>
      <c r="I428" s="5">
        <f>G428*H428</f>
        <v>2.92</v>
      </c>
      <c r="J428" s="6"/>
      <c r="K428" s="6"/>
      <c r="L428" s="5"/>
      <c r="M428" s="5"/>
      <c r="N428" s="5"/>
      <c r="O428" s="5">
        <f>I428+N428</f>
        <v>2.92</v>
      </c>
      <c r="P428" s="5">
        <v>1</v>
      </c>
      <c r="Q428" s="5">
        <f>O428*P428</f>
        <v>2.92</v>
      </c>
      <c r="R428" s="5">
        <f>Q428*35</f>
        <v>102.2</v>
      </c>
    </row>
    <row r="429" spans="1:18" ht="14.25">
      <c r="A429" s="6" t="s">
        <v>61</v>
      </c>
      <c r="B429" s="5" t="s">
        <v>254</v>
      </c>
      <c r="C429" s="6" t="s">
        <v>165</v>
      </c>
      <c r="D429" s="6" t="s">
        <v>241</v>
      </c>
      <c r="E429" s="6" t="s">
        <v>247</v>
      </c>
      <c r="F429" s="6">
        <v>46</v>
      </c>
      <c r="G429" s="6">
        <v>10</v>
      </c>
      <c r="H429" s="5">
        <v>1.2</v>
      </c>
      <c r="I429" s="5">
        <f>G429*H429</f>
        <v>12</v>
      </c>
      <c r="J429" s="6"/>
      <c r="K429" s="6"/>
      <c r="L429" s="5"/>
      <c r="M429" s="5"/>
      <c r="N429" s="5"/>
      <c r="O429" s="5">
        <f>I429+N429</f>
        <v>12</v>
      </c>
      <c r="P429" s="5">
        <v>1</v>
      </c>
      <c r="Q429" s="5">
        <f>O429*P429</f>
        <v>12</v>
      </c>
      <c r="R429" s="5">
        <f>Q429*40</f>
        <v>480</v>
      </c>
    </row>
    <row r="430" spans="1:18" ht="14.25">
      <c r="A430" s="15" t="s">
        <v>61</v>
      </c>
      <c r="B430" s="16" t="s">
        <v>255</v>
      </c>
      <c r="C430" s="17" t="s">
        <v>567</v>
      </c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>
        <v>700</v>
      </c>
    </row>
    <row r="431" spans="1:18" ht="14.25">
      <c r="A431" s="5" t="s">
        <v>292</v>
      </c>
      <c r="B431" s="5" t="s">
        <v>256</v>
      </c>
      <c r="C431" s="6" t="s">
        <v>445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>
        <v>13.52</v>
      </c>
      <c r="R431" s="5">
        <f>Q431*40</f>
        <v>540.8</v>
      </c>
    </row>
    <row r="432" spans="1:18" ht="14.25">
      <c r="A432" s="5" t="s">
        <v>292</v>
      </c>
      <c r="B432" s="5" t="s">
        <v>256</v>
      </c>
      <c r="C432" s="6" t="s">
        <v>201</v>
      </c>
      <c r="D432" s="6" t="s">
        <v>243</v>
      </c>
      <c r="E432" s="6" t="s">
        <v>271</v>
      </c>
      <c r="F432" s="6">
        <v>42</v>
      </c>
      <c r="G432" s="6">
        <v>6</v>
      </c>
      <c r="H432" s="5">
        <v>1.2</v>
      </c>
      <c r="I432" s="5">
        <f>G432*H432</f>
        <v>7.199999999999999</v>
      </c>
      <c r="J432" s="6">
        <v>5</v>
      </c>
      <c r="K432" s="6">
        <v>1</v>
      </c>
      <c r="L432" s="5">
        <f>F432/K432</f>
        <v>42</v>
      </c>
      <c r="M432" s="5">
        <f>1+(L432/30-1)*0.4</f>
        <v>1.16</v>
      </c>
      <c r="N432" s="5">
        <f>J432*K432*M432</f>
        <v>5.8</v>
      </c>
      <c r="O432" s="5">
        <f>I432+N432</f>
        <v>13</v>
      </c>
      <c r="P432" s="5">
        <v>1</v>
      </c>
      <c r="Q432" s="5">
        <f>O432*P432</f>
        <v>13</v>
      </c>
      <c r="R432" s="5">
        <f>Q432*40</f>
        <v>520</v>
      </c>
    </row>
    <row r="433" spans="1:18" ht="14.25">
      <c r="A433" s="18" t="s">
        <v>615</v>
      </c>
      <c r="B433" s="18" t="s">
        <v>253</v>
      </c>
      <c r="C433" s="17" t="s">
        <v>567</v>
      </c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>
        <v>480</v>
      </c>
    </row>
    <row r="434" spans="1:18" ht="14.25">
      <c r="A434" s="6" t="s">
        <v>477</v>
      </c>
      <c r="B434" s="5" t="s">
        <v>253</v>
      </c>
      <c r="C434" s="6" t="s">
        <v>202</v>
      </c>
      <c r="D434" s="6" t="s">
        <v>244</v>
      </c>
      <c r="E434" s="6" t="s">
        <v>271</v>
      </c>
      <c r="F434" s="6">
        <v>36</v>
      </c>
      <c r="G434" s="6">
        <v>12</v>
      </c>
      <c r="H434" s="5">
        <v>1.2</v>
      </c>
      <c r="I434" s="5">
        <f>G434*H434</f>
        <v>14.399999999999999</v>
      </c>
      <c r="J434" s="6">
        <v>4</v>
      </c>
      <c r="K434" s="6">
        <v>1</v>
      </c>
      <c r="L434" s="5">
        <f>F434/K434</f>
        <v>36</v>
      </c>
      <c r="M434" s="5">
        <f>1+(L434/30-1)*0.4</f>
        <v>1.08</v>
      </c>
      <c r="N434" s="5">
        <f>J434*K434*M434</f>
        <v>4.32</v>
      </c>
      <c r="O434" s="5">
        <f>I434+N434</f>
        <v>18.72</v>
      </c>
      <c r="P434" s="5">
        <v>1</v>
      </c>
      <c r="Q434" s="5">
        <f>O434*P434</f>
        <v>18.72</v>
      </c>
      <c r="R434" s="5">
        <f>Q434*40</f>
        <v>748.8</v>
      </c>
    </row>
    <row r="435" spans="1:18" ht="14.25">
      <c r="A435" s="6" t="s">
        <v>477</v>
      </c>
      <c r="B435" s="5" t="s">
        <v>253</v>
      </c>
      <c r="C435" s="6" t="s">
        <v>444</v>
      </c>
      <c r="D435" s="6" t="s">
        <v>239</v>
      </c>
      <c r="E435" s="6" t="s">
        <v>271</v>
      </c>
      <c r="F435" s="6">
        <v>98</v>
      </c>
      <c r="G435" s="6"/>
      <c r="H435" s="5"/>
      <c r="I435" s="5"/>
      <c r="J435" s="6">
        <v>4</v>
      </c>
      <c r="K435" s="6">
        <v>1</v>
      </c>
      <c r="L435" s="5">
        <f>F435/K435</f>
        <v>98</v>
      </c>
      <c r="M435" s="5">
        <f>1+(L435/30-1)*0.4</f>
        <v>1.9066666666666667</v>
      </c>
      <c r="N435" s="5">
        <f>J435*K435*M435</f>
        <v>7.626666666666667</v>
      </c>
      <c r="O435" s="5">
        <f>I435+N435</f>
        <v>7.626666666666667</v>
      </c>
      <c r="P435" s="5">
        <v>1</v>
      </c>
      <c r="Q435" s="5">
        <f>O435*P435</f>
        <v>7.626666666666667</v>
      </c>
      <c r="R435" s="5">
        <f>Q435*40</f>
        <v>305.06666666666666</v>
      </c>
    </row>
    <row r="436" spans="1:18" ht="14.25">
      <c r="A436" s="17" t="s">
        <v>477</v>
      </c>
      <c r="B436" s="18" t="s">
        <v>253</v>
      </c>
      <c r="C436" s="17" t="s">
        <v>567</v>
      </c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>
        <v>960</v>
      </c>
    </row>
    <row r="437" spans="1:18" ht="14.25">
      <c r="A437" s="17" t="s">
        <v>616</v>
      </c>
      <c r="B437" s="18" t="s">
        <v>530</v>
      </c>
      <c r="C437" s="17" t="s">
        <v>635</v>
      </c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>
        <v>720</v>
      </c>
    </row>
    <row r="438" spans="1:18" ht="14.25">
      <c r="A438" s="5" t="s">
        <v>280</v>
      </c>
      <c r="B438" s="5" t="s">
        <v>253</v>
      </c>
      <c r="C438" s="6" t="s">
        <v>445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>
        <v>57.2</v>
      </c>
      <c r="R438" s="5">
        <f>Q438*40</f>
        <v>2288</v>
      </c>
    </row>
    <row r="439" spans="1:18" ht="14.25">
      <c r="A439" s="6" t="s">
        <v>478</v>
      </c>
      <c r="B439" s="5" t="s">
        <v>258</v>
      </c>
      <c r="C439" s="6" t="s">
        <v>160</v>
      </c>
      <c r="D439" s="6" t="s">
        <v>237</v>
      </c>
      <c r="E439" s="6" t="s">
        <v>247</v>
      </c>
      <c r="F439" s="6">
        <v>38</v>
      </c>
      <c r="G439" s="6"/>
      <c r="H439" s="5"/>
      <c r="I439" s="5"/>
      <c r="J439" s="6">
        <v>10</v>
      </c>
      <c r="K439" s="6">
        <v>1</v>
      </c>
      <c r="L439" s="5">
        <f>F439/K439</f>
        <v>38</v>
      </c>
      <c r="M439" s="5">
        <f>1+(L439/30-1)*0.4</f>
        <v>1.1066666666666667</v>
      </c>
      <c r="N439" s="5">
        <f>J439*K439*M439</f>
        <v>11.066666666666666</v>
      </c>
      <c r="O439" s="5">
        <f>I439+N439</f>
        <v>11.066666666666666</v>
      </c>
      <c r="P439" s="5">
        <v>1</v>
      </c>
      <c r="Q439" s="5">
        <f>O439*P439</f>
        <v>11.066666666666666</v>
      </c>
      <c r="R439" s="5">
        <f>Q439*35</f>
        <v>387.3333333333333</v>
      </c>
    </row>
    <row r="440" spans="1:18" ht="14.25">
      <c r="A440" s="6" t="s">
        <v>478</v>
      </c>
      <c r="B440" s="5" t="s">
        <v>258</v>
      </c>
      <c r="C440" s="6" t="s">
        <v>161</v>
      </c>
      <c r="D440" s="6" t="s">
        <v>238</v>
      </c>
      <c r="E440" s="6" t="s">
        <v>271</v>
      </c>
      <c r="F440" s="6">
        <v>38</v>
      </c>
      <c r="G440" s="6">
        <v>10</v>
      </c>
      <c r="H440" s="5">
        <v>1.2</v>
      </c>
      <c r="I440" s="5">
        <f>G440*H440</f>
        <v>12</v>
      </c>
      <c r="J440" s="6"/>
      <c r="K440" s="6"/>
      <c r="L440" s="5"/>
      <c r="M440" s="5"/>
      <c r="N440" s="5"/>
      <c r="O440" s="5">
        <f>I440+N440</f>
        <v>12</v>
      </c>
      <c r="P440" s="5">
        <v>1</v>
      </c>
      <c r="Q440" s="5">
        <f>O440*P440</f>
        <v>12</v>
      </c>
      <c r="R440" s="5">
        <f>Q440*35</f>
        <v>420</v>
      </c>
    </row>
    <row r="441" spans="1:18" ht="14.25">
      <c r="A441" s="6" t="s">
        <v>478</v>
      </c>
      <c r="B441" s="5" t="s">
        <v>258</v>
      </c>
      <c r="C441" s="6" t="s">
        <v>159</v>
      </c>
      <c r="D441" s="6" t="s">
        <v>236</v>
      </c>
      <c r="E441" s="6" t="s">
        <v>247</v>
      </c>
      <c r="F441" s="6">
        <v>71</v>
      </c>
      <c r="G441" s="6">
        <v>15</v>
      </c>
      <c r="H441" s="5">
        <f>0.85+0.005*F441</f>
        <v>1.205</v>
      </c>
      <c r="I441" s="5">
        <f>G441*H441</f>
        <v>18.075000000000003</v>
      </c>
      <c r="J441" s="6"/>
      <c r="K441" s="6"/>
      <c r="L441" s="5"/>
      <c r="M441" s="5"/>
      <c r="N441" s="5"/>
      <c r="O441" s="5">
        <f>I441+N441</f>
        <v>18.075000000000003</v>
      </c>
      <c r="P441" s="5">
        <v>1</v>
      </c>
      <c r="Q441" s="5">
        <f>O441*P441</f>
        <v>18.075000000000003</v>
      </c>
      <c r="R441" s="5">
        <f>Q441*35</f>
        <v>632.6250000000001</v>
      </c>
    </row>
    <row r="442" spans="1:18" ht="14.25">
      <c r="A442" s="6" t="s">
        <v>478</v>
      </c>
      <c r="B442" s="5" t="s">
        <v>258</v>
      </c>
      <c r="C442" s="6" t="s">
        <v>159</v>
      </c>
      <c r="D442" s="6" t="s">
        <v>233</v>
      </c>
      <c r="E442" s="6" t="s">
        <v>247</v>
      </c>
      <c r="F442" s="6">
        <v>83</v>
      </c>
      <c r="G442" s="6">
        <v>15</v>
      </c>
      <c r="H442" s="5">
        <f>0.85+0.005*F442</f>
        <v>1.2650000000000001</v>
      </c>
      <c r="I442" s="5">
        <f>G442*H442</f>
        <v>18.975</v>
      </c>
      <c r="J442" s="6"/>
      <c r="K442" s="6"/>
      <c r="L442" s="5"/>
      <c r="M442" s="5"/>
      <c r="N442" s="5"/>
      <c r="O442" s="5">
        <f>I442+N442</f>
        <v>18.975</v>
      </c>
      <c r="P442" s="5">
        <v>1</v>
      </c>
      <c r="Q442" s="5">
        <f>O442*P442</f>
        <v>18.975</v>
      </c>
      <c r="R442" s="5">
        <f>Q442*35</f>
        <v>664.125</v>
      </c>
    </row>
    <row r="443" spans="1:18" ht="14.25">
      <c r="A443" s="18" t="s">
        <v>639</v>
      </c>
      <c r="B443" s="18" t="s">
        <v>530</v>
      </c>
      <c r="C443" s="17" t="s">
        <v>635</v>
      </c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>
        <v>240</v>
      </c>
    </row>
    <row r="444" spans="1:18" ht="14.25">
      <c r="A444" s="18" t="s">
        <v>617</v>
      </c>
      <c r="B444" s="18" t="s">
        <v>253</v>
      </c>
      <c r="C444" s="17" t="s">
        <v>567</v>
      </c>
      <c r="D444" s="18"/>
      <c r="E444" s="18"/>
      <c r="F444" s="18"/>
      <c r="G444" s="18"/>
      <c r="H444" s="18"/>
      <c r="I444" s="18"/>
      <c r="J444" s="18"/>
      <c r="K444" s="18"/>
      <c r="L444" s="23"/>
      <c r="M444" s="23"/>
      <c r="N444" s="18"/>
      <c r="O444" s="18"/>
      <c r="P444" s="18"/>
      <c r="Q444" s="18"/>
      <c r="R444" s="18">
        <v>1040</v>
      </c>
    </row>
    <row r="445" spans="1:18" ht="14.25">
      <c r="A445" s="18" t="s">
        <v>619</v>
      </c>
      <c r="B445" s="18" t="s">
        <v>253</v>
      </c>
      <c r="C445" s="17" t="s">
        <v>567</v>
      </c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>
        <v>560</v>
      </c>
    </row>
    <row r="446" spans="1:18" ht="14.25">
      <c r="A446" s="18" t="s">
        <v>618</v>
      </c>
      <c r="B446" s="18" t="s">
        <v>530</v>
      </c>
      <c r="C446" s="17" t="s">
        <v>635</v>
      </c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>
        <v>480</v>
      </c>
    </row>
    <row r="447" spans="1:18" ht="14.25">
      <c r="A447" s="5" t="s">
        <v>281</v>
      </c>
      <c r="B447" s="5" t="s">
        <v>253</v>
      </c>
      <c r="C447" s="6" t="s">
        <v>445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>
        <v>85.8</v>
      </c>
      <c r="R447" s="5">
        <f>Q447*40</f>
        <v>3432</v>
      </c>
    </row>
    <row r="448" spans="1:18" ht="14.25">
      <c r="A448" s="18" t="s">
        <v>621</v>
      </c>
      <c r="B448" s="18" t="s">
        <v>252</v>
      </c>
      <c r="C448" s="17" t="s">
        <v>567</v>
      </c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>
        <v>80</v>
      </c>
    </row>
    <row r="449" spans="1:18" ht="14.25">
      <c r="A449" s="18" t="s">
        <v>620</v>
      </c>
      <c r="B449" s="18" t="s">
        <v>252</v>
      </c>
      <c r="C449" s="17" t="s">
        <v>635</v>
      </c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>
        <v>240</v>
      </c>
    </row>
    <row r="450" spans="1:18" ht="14.25">
      <c r="A450" s="6" t="s">
        <v>273</v>
      </c>
      <c r="B450" s="6" t="s">
        <v>251</v>
      </c>
      <c r="C450" s="6" t="s">
        <v>479</v>
      </c>
      <c r="D450" s="6" t="s">
        <v>268</v>
      </c>
      <c r="E450" s="6" t="s">
        <v>247</v>
      </c>
      <c r="F450" s="6">
        <v>60</v>
      </c>
      <c r="G450" s="6">
        <v>30</v>
      </c>
      <c r="H450" s="6">
        <v>1.2</v>
      </c>
      <c r="I450" s="6">
        <f>G450*H450</f>
        <v>36</v>
      </c>
      <c r="J450" s="6"/>
      <c r="K450" s="6"/>
      <c r="L450" s="6"/>
      <c r="M450" s="6"/>
      <c r="N450" s="6"/>
      <c r="O450" s="6">
        <f>I450+N450</f>
        <v>36</v>
      </c>
      <c r="P450" s="6">
        <v>1</v>
      </c>
      <c r="Q450" s="6">
        <f>O450*P450</f>
        <v>36</v>
      </c>
      <c r="R450" s="5">
        <f>Q450*35</f>
        <v>1260</v>
      </c>
    </row>
    <row r="451" spans="1:18" ht="14.25">
      <c r="A451" s="5" t="s">
        <v>249</v>
      </c>
      <c r="B451" s="5" t="s">
        <v>254</v>
      </c>
      <c r="C451" s="6" t="s">
        <v>106</v>
      </c>
      <c r="D451" s="6" t="s">
        <v>261</v>
      </c>
      <c r="E451" s="6" t="s">
        <v>247</v>
      </c>
      <c r="F451" s="6">
        <v>36</v>
      </c>
      <c r="G451" s="5">
        <v>4</v>
      </c>
      <c r="H451" s="5">
        <v>1.2</v>
      </c>
      <c r="I451" s="5">
        <f>G451*H451</f>
        <v>4.8</v>
      </c>
      <c r="J451" s="5"/>
      <c r="K451" s="5"/>
      <c r="L451" s="5"/>
      <c r="M451" s="5"/>
      <c r="N451" s="5"/>
      <c r="O451" s="5">
        <f>I451+N451</f>
        <v>4.8</v>
      </c>
      <c r="P451" s="5">
        <v>1</v>
      </c>
      <c r="Q451" s="5">
        <f>O451*P451</f>
        <v>4.8</v>
      </c>
      <c r="R451" s="5">
        <f>Q451*40</f>
        <v>192</v>
      </c>
    </row>
    <row r="452" spans="1:18" ht="14.25">
      <c r="A452" s="18" t="s">
        <v>249</v>
      </c>
      <c r="B452" s="18" t="s">
        <v>254</v>
      </c>
      <c r="C452" s="17" t="s">
        <v>567</v>
      </c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>
        <v>880</v>
      </c>
    </row>
    <row r="453" spans="1:18" ht="14.25">
      <c r="A453" s="18" t="s">
        <v>249</v>
      </c>
      <c r="B453" s="18" t="s">
        <v>523</v>
      </c>
      <c r="C453" s="17" t="s">
        <v>635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>
        <v>480</v>
      </c>
    </row>
    <row r="454" spans="1:18" ht="14.25">
      <c r="A454" s="5" t="s">
        <v>480</v>
      </c>
      <c r="B454" s="5" t="s">
        <v>447</v>
      </c>
      <c r="C454" s="5" t="s">
        <v>304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>
        <v>9.4</v>
      </c>
      <c r="R454" s="5">
        <f>Q454*35</f>
        <v>329</v>
      </c>
    </row>
    <row r="455" spans="1:18" ht="14.25">
      <c r="A455" s="5" t="s">
        <v>480</v>
      </c>
      <c r="B455" s="5" t="s">
        <v>447</v>
      </c>
      <c r="C455" s="5" t="s">
        <v>305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>
        <v>54</v>
      </c>
      <c r="R455" s="5">
        <f>Q455*35</f>
        <v>1890</v>
      </c>
    </row>
    <row r="456" spans="1:18" ht="14.25">
      <c r="A456" s="6" t="s">
        <v>62</v>
      </c>
      <c r="B456" s="5" t="s">
        <v>255</v>
      </c>
      <c r="C456" s="6" t="s">
        <v>107</v>
      </c>
      <c r="D456" s="6" t="s">
        <v>240</v>
      </c>
      <c r="E456" s="6" t="s">
        <v>248</v>
      </c>
      <c r="F456" s="6">
        <v>75</v>
      </c>
      <c r="G456" s="6">
        <v>20</v>
      </c>
      <c r="H456" s="5">
        <f>0.85+0.005*F456</f>
        <v>1.225</v>
      </c>
      <c r="I456" s="5">
        <f>G456*H456</f>
        <v>24.5</v>
      </c>
      <c r="J456" s="6">
        <v>6</v>
      </c>
      <c r="K456" s="6">
        <f>F456/L456</f>
        <v>2.5</v>
      </c>
      <c r="L456" s="5">
        <v>30</v>
      </c>
      <c r="M456" s="5">
        <f>1+(L456/30-1)*0.6</f>
        <v>1</v>
      </c>
      <c r="N456" s="5">
        <f>J456*K456*M456</f>
        <v>15</v>
      </c>
      <c r="O456" s="5">
        <f>I456+N456</f>
        <v>39.5</v>
      </c>
      <c r="P456" s="5">
        <v>1</v>
      </c>
      <c r="Q456" s="5">
        <f>O456*P456</f>
        <v>39.5</v>
      </c>
      <c r="R456" s="5">
        <f>Q456*35</f>
        <v>1382.5</v>
      </c>
    </row>
    <row r="457" spans="1:18" ht="14.25">
      <c r="A457" s="6" t="s">
        <v>315</v>
      </c>
      <c r="B457" s="5" t="s">
        <v>255</v>
      </c>
      <c r="C457" s="6" t="s">
        <v>108</v>
      </c>
      <c r="D457" s="6" t="s">
        <v>481</v>
      </c>
      <c r="E457" s="6" t="s">
        <v>248</v>
      </c>
      <c r="F457" s="6">
        <v>51</v>
      </c>
      <c r="G457" s="8">
        <v>14</v>
      </c>
      <c r="H457" s="5">
        <v>1.2</v>
      </c>
      <c r="I457" s="5">
        <f>G457*H457</f>
        <v>16.8</v>
      </c>
      <c r="J457" s="8"/>
      <c r="K457" s="8"/>
      <c r="L457" s="5"/>
      <c r="M457" s="5"/>
      <c r="N457" s="5"/>
      <c r="O457" s="5">
        <f>I457+N457</f>
        <v>16.8</v>
      </c>
      <c r="P457" s="5">
        <v>1</v>
      </c>
      <c r="Q457" s="5">
        <f>O457*P457</f>
        <v>16.8</v>
      </c>
      <c r="R457" s="5">
        <f>Q457*35</f>
        <v>588</v>
      </c>
    </row>
    <row r="458" spans="1:18" ht="14.25">
      <c r="A458" s="5" t="s">
        <v>315</v>
      </c>
      <c r="B458" s="5" t="s">
        <v>254</v>
      </c>
      <c r="C458" s="5" t="s">
        <v>317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>
        <v>255.4</v>
      </c>
      <c r="R458" s="5">
        <f>Q458*20</f>
        <v>5108</v>
      </c>
    </row>
    <row r="459" spans="1:18" ht="14.25">
      <c r="A459" s="6" t="s">
        <v>315</v>
      </c>
      <c r="B459" s="5" t="s">
        <v>255</v>
      </c>
      <c r="C459" s="6" t="s">
        <v>203</v>
      </c>
      <c r="D459" s="6" t="s">
        <v>448</v>
      </c>
      <c r="E459" s="6" t="s">
        <v>248</v>
      </c>
      <c r="F459" s="6">
        <v>138</v>
      </c>
      <c r="G459" s="6">
        <v>30</v>
      </c>
      <c r="H459" s="5">
        <f>0.85+0.005*F459</f>
        <v>1.54</v>
      </c>
      <c r="I459" s="5">
        <f>G459*H459</f>
        <v>46.2</v>
      </c>
      <c r="J459" s="6">
        <v>30</v>
      </c>
      <c r="K459" s="6">
        <f>F459/L459</f>
        <v>4.6</v>
      </c>
      <c r="L459" s="5">
        <v>30</v>
      </c>
      <c r="M459" s="5">
        <f>1+(L459/30-1)*0.6</f>
        <v>1</v>
      </c>
      <c r="N459" s="5">
        <f>J459*K459*M459</f>
        <v>138</v>
      </c>
      <c r="O459" s="5">
        <f>I459+N459</f>
        <v>184.2</v>
      </c>
      <c r="P459" s="5">
        <v>1</v>
      </c>
      <c r="Q459" s="5">
        <f>O459*P459</f>
        <v>184.2</v>
      </c>
      <c r="R459" s="5">
        <f>Q459*35</f>
        <v>6447</v>
      </c>
    </row>
    <row r="460" spans="1:18" ht="14.25">
      <c r="A460" s="6" t="s">
        <v>315</v>
      </c>
      <c r="B460" s="5" t="s">
        <v>254</v>
      </c>
      <c r="C460" s="6" t="s">
        <v>204</v>
      </c>
      <c r="D460" s="6" t="s">
        <v>261</v>
      </c>
      <c r="E460" s="6" t="s">
        <v>247</v>
      </c>
      <c r="F460" s="6">
        <v>37</v>
      </c>
      <c r="G460" s="6">
        <v>10</v>
      </c>
      <c r="H460" s="5">
        <v>1.2</v>
      </c>
      <c r="I460" s="5">
        <f>G460*H460</f>
        <v>12</v>
      </c>
      <c r="J460" s="6">
        <v>10</v>
      </c>
      <c r="K460" s="6">
        <f>F460/L460</f>
        <v>1.2333333333333334</v>
      </c>
      <c r="L460" s="5">
        <v>30</v>
      </c>
      <c r="M460" s="5">
        <f>1+(L460/30-1)*0.6</f>
        <v>1</v>
      </c>
      <c r="N460" s="5">
        <f>J460*K460*M460</f>
        <v>12.333333333333334</v>
      </c>
      <c r="O460" s="5">
        <f>I460+N460</f>
        <v>24.333333333333336</v>
      </c>
      <c r="P460" s="5">
        <v>1</v>
      </c>
      <c r="Q460" s="5">
        <f>O460*P460</f>
        <v>24.333333333333336</v>
      </c>
      <c r="R460" s="5">
        <f>Q460*40</f>
        <v>973.3333333333335</v>
      </c>
    </row>
    <row r="461" spans="1:18" ht="14.25">
      <c r="A461" s="6" t="s">
        <v>538</v>
      </c>
      <c r="B461" s="5" t="s">
        <v>528</v>
      </c>
      <c r="C461" s="6" t="s">
        <v>203</v>
      </c>
      <c r="D461" s="6" t="s">
        <v>539</v>
      </c>
      <c r="E461" s="6" t="s">
        <v>525</v>
      </c>
      <c r="F461" s="6"/>
      <c r="G461" s="6"/>
      <c r="H461" s="5"/>
      <c r="I461" s="5"/>
      <c r="J461" s="6"/>
      <c r="K461" s="6"/>
      <c r="L461" s="5"/>
      <c r="M461" s="5"/>
      <c r="N461" s="5"/>
      <c r="O461" s="5"/>
      <c r="P461" s="5"/>
      <c r="Q461" s="5" t="s">
        <v>564</v>
      </c>
      <c r="R461" s="5">
        <v>1289.4</v>
      </c>
    </row>
    <row r="462" spans="1:18" ht="14.25">
      <c r="A462" s="6" t="s">
        <v>538</v>
      </c>
      <c r="B462" s="5" t="s">
        <v>523</v>
      </c>
      <c r="C462" s="6" t="s">
        <v>204</v>
      </c>
      <c r="D462" s="6" t="s">
        <v>553</v>
      </c>
      <c r="E462" s="6" t="s">
        <v>541</v>
      </c>
      <c r="F462" s="6"/>
      <c r="G462" s="6"/>
      <c r="H462" s="5"/>
      <c r="I462" s="5"/>
      <c r="J462" s="6"/>
      <c r="K462" s="6"/>
      <c r="L462" s="5"/>
      <c r="M462" s="5"/>
      <c r="N462" s="5"/>
      <c r="O462" s="5"/>
      <c r="P462" s="5"/>
      <c r="Q462" s="5" t="s">
        <v>564</v>
      </c>
      <c r="R462" s="5">
        <v>194.6666667</v>
      </c>
    </row>
    <row r="463" spans="1:18" ht="14.25">
      <c r="A463" s="15" t="s">
        <v>315</v>
      </c>
      <c r="B463" s="16" t="s">
        <v>255</v>
      </c>
      <c r="C463" s="17" t="s">
        <v>567</v>
      </c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5"/>
      <c r="O463" s="5"/>
      <c r="P463" s="18"/>
      <c r="Q463" s="18"/>
      <c r="R463" s="18">
        <v>840</v>
      </c>
    </row>
    <row r="464" spans="1:18" ht="14.25">
      <c r="A464" s="15" t="s">
        <v>538</v>
      </c>
      <c r="B464" s="18" t="s">
        <v>528</v>
      </c>
      <c r="C464" s="17" t="s">
        <v>635</v>
      </c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5"/>
      <c r="O464" s="5"/>
      <c r="P464" s="18"/>
      <c r="Q464" s="18"/>
      <c r="R464" s="18">
        <v>960</v>
      </c>
    </row>
    <row r="465" spans="1:18" ht="14.25">
      <c r="A465" s="6" t="s">
        <v>663</v>
      </c>
      <c r="B465" s="5" t="s">
        <v>254</v>
      </c>
      <c r="C465" s="6" t="s">
        <v>664</v>
      </c>
      <c r="D465" s="6" t="s">
        <v>665</v>
      </c>
      <c r="E465" s="6" t="s">
        <v>657</v>
      </c>
      <c r="F465" s="6">
        <v>100</v>
      </c>
      <c r="G465" s="6">
        <v>40</v>
      </c>
      <c r="H465" s="5">
        <f>0.85+0.005*F465</f>
        <v>1.35</v>
      </c>
      <c r="I465" s="5">
        <f>G465*H465</f>
        <v>54</v>
      </c>
      <c r="J465" s="6">
        <v>30</v>
      </c>
      <c r="K465" s="5">
        <v>4</v>
      </c>
      <c r="L465" s="5">
        <v>25</v>
      </c>
      <c r="M465" s="5">
        <v>0.9</v>
      </c>
      <c r="N465" s="5">
        <f>J465*K465*M465</f>
        <v>108</v>
      </c>
      <c r="O465" s="5">
        <f>I465+N465</f>
        <v>162</v>
      </c>
      <c r="P465" s="5">
        <v>1</v>
      </c>
      <c r="Q465" s="5">
        <v>162</v>
      </c>
      <c r="R465" s="5">
        <v>6480</v>
      </c>
    </row>
    <row r="466" spans="1:18" ht="14.25">
      <c r="A466" s="5" t="s">
        <v>282</v>
      </c>
      <c r="B466" s="5" t="s">
        <v>254</v>
      </c>
      <c r="C466" s="6" t="s">
        <v>445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>
        <v>28.6</v>
      </c>
      <c r="R466" s="5">
        <f>Q466*40</f>
        <v>1144</v>
      </c>
    </row>
    <row r="467" spans="1:18" ht="14.25">
      <c r="A467" s="18" t="s">
        <v>640</v>
      </c>
      <c r="B467" s="18" t="s">
        <v>530</v>
      </c>
      <c r="C467" s="17" t="s">
        <v>635</v>
      </c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>
        <v>480</v>
      </c>
    </row>
    <row r="468" spans="1:18" ht="14.25">
      <c r="A468" s="5" t="s">
        <v>293</v>
      </c>
      <c r="B468" s="5"/>
      <c r="C468" s="6" t="s">
        <v>445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>
        <v>3.38</v>
      </c>
      <c r="R468" s="5">
        <f>Q468*40</f>
        <v>135.2</v>
      </c>
    </row>
    <row r="469" spans="1:18" ht="14.25">
      <c r="A469" s="6" t="s">
        <v>63</v>
      </c>
      <c r="B469" s="5" t="s">
        <v>253</v>
      </c>
      <c r="C469" s="6" t="s">
        <v>102</v>
      </c>
      <c r="D469" s="6" t="s">
        <v>454</v>
      </c>
      <c r="E469" s="6" t="s">
        <v>248</v>
      </c>
      <c r="F469" s="6">
        <v>97</v>
      </c>
      <c r="G469" s="6">
        <v>24</v>
      </c>
      <c r="H469" s="5">
        <f>0.85+0.005*F469</f>
        <v>1.335</v>
      </c>
      <c r="I469" s="5">
        <f>G469*H469</f>
        <v>32.04</v>
      </c>
      <c r="J469" s="6"/>
      <c r="K469" s="6"/>
      <c r="L469" s="5"/>
      <c r="M469" s="5"/>
      <c r="N469" s="5"/>
      <c r="O469" s="5">
        <f>I469+N469</f>
        <v>32.04</v>
      </c>
      <c r="P469" s="5">
        <v>1</v>
      </c>
      <c r="Q469" s="5">
        <f>O469*P469</f>
        <v>32.04</v>
      </c>
      <c r="R469" s="5">
        <f>Q469*40</f>
        <v>1281.6</v>
      </c>
    </row>
    <row r="470" spans="1:18" ht="14.25">
      <c r="A470" s="6" t="s">
        <v>482</v>
      </c>
      <c r="B470" s="5" t="s">
        <v>253</v>
      </c>
      <c r="C470" s="6" t="s">
        <v>483</v>
      </c>
      <c r="D470" s="6" t="s">
        <v>236</v>
      </c>
      <c r="E470" s="6" t="s">
        <v>271</v>
      </c>
      <c r="F470" s="6">
        <v>58</v>
      </c>
      <c r="G470" s="6">
        <v>16</v>
      </c>
      <c r="H470" s="5">
        <v>1.2</v>
      </c>
      <c r="I470" s="5">
        <f>G470*H470</f>
        <v>19.2</v>
      </c>
      <c r="J470" s="6">
        <v>4</v>
      </c>
      <c r="K470" s="6">
        <v>1</v>
      </c>
      <c r="L470" s="5">
        <f>F470/K470</f>
        <v>58</v>
      </c>
      <c r="M470" s="5">
        <f>1+(L470/30-1)*0.4</f>
        <v>1.3733333333333333</v>
      </c>
      <c r="N470" s="5">
        <f>J470*K470*M470</f>
        <v>5.493333333333333</v>
      </c>
      <c r="O470" s="5">
        <f>I470+N470</f>
        <v>24.69333333333333</v>
      </c>
      <c r="P470" s="5">
        <v>1</v>
      </c>
      <c r="Q470" s="5">
        <f>O470*P470</f>
        <v>24.69333333333333</v>
      </c>
      <c r="R470" s="5">
        <f>Q470*40</f>
        <v>987.7333333333332</v>
      </c>
    </row>
    <row r="471" spans="1:18" ht="14.25">
      <c r="A471" s="6" t="s">
        <v>63</v>
      </c>
      <c r="B471" s="5" t="s">
        <v>253</v>
      </c>
      <c r="C471" s="6" t="s">
        <v>171</v>
      </c>
      <c r="D471" s="6" t="s">
        <v>241</v>
      </c>
      <c r="E471" s="6" t="s">
        <v>248</v>
      </c>
      <c r="F471" s="6">
        <v>46</v>
      </c>
      <c r="G471" s="8">
        <v>40</v>
      </c>
      <c r="H471" s="5">
        <v>1.2</v>
      </c>
      <c r="I471" s="5">
        <f>G471*H471</f>
        <v>48</v>
      </c>
      <c r="J471" s="6"/>
      <c r="K471" s="8"/>
      <c r="L471" s="5"/>
      <c r="M471" s="5"/>
      <c r="N471" s="5"/>
      <c r="O471" s="5">
        <f>I471+N471</f>
        <v>48</v>
      </c>
      <c r="P471" s="5">
        <v>1</v>
      </c>
      <c r="Q471" s="5">
        <f>O471*P471</f>
        <v>48</v>
      </c>
      <c r="R471" s="5">
        <f>Q471*40</f>
        <v>1920</v>
      </c>
    </row>
    <row r="472" spans="1:18" ht="14.25">
      <c r="A472" s="6" t="s">
        <v>63</v>
      </c>
      <c r="B472" s="5" t="s">
        <v>530</v>
      </c>
      <c r="C472" s="6" t="s">
        <v>171</v>
      </c>
      <c r="D472" s="6" t="s">
        <v>537</v>
      </c>
      <c r="E472" s="6" t="s">
        <v>525</v>
      </c>
      <c r="F472" s="6"/>
      <c r="G472" s="8"/>
      <c r="H472" s="5"/>
      <c r="I472" s="5"/>
      <c r="J472" s="6"/>
      <c r="K472" s="8"/>
      <c r="L472" s="5"/>
      <c r="M472" s="5"/>
      <c r="N472" s="5"/>
      <c r="O472" s="5"/>
      <c r="P472" s="5"/>
      <c r="Q472" s="5" t="s">
        <v>564</v>
      </c>
      <c r="R472" s="5">
        <v>384</v>
      </c>
    </row>
    <row r="473" spans="1:18" ht="14.25">
      <c r="A473" s="15" t="s">
        <v>63</v>
      </c>
      <c r="B473" s="18" t="s">
        <v>253</v>
      </c>
      <c r="C473" s="17" t="s">
        <v>567</v>
      </c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>
        <v>1520</v>
      </c>
    </row>
    <row r="474" spans="1:18" ht="14.25">
      <c r="A474" s="15" t="s">
        <v>63</v>
      </c>
      <c r="B474" s="18" t="s">
        <v>530</v>
      </c>
      <c r="C474" s="17" t="s">
        <v>635</v>
      </c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>
        <v>1200</v>
      </c>
    </row>
    <row r="475" spans="1:18" ht="14.25">
      <c r="A475" s="5" t="s">
        <v>294</v>
      </c>
      <c r="B475" s="5" t="s">
        <v>253</v>
      </c>
      <c r="C475" s="6" t="s">
        <v>445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>
        <v>42.9</v>
      </c>
      <c r="R475" s="5">
        <f>Q475*40</f>
        <v>1716</v>
      </c>
    </row>
    <row r="476" spans="1:18" ht="14.25">
      <c r="A476" s="6" t="s">
        <v>64</v>
      </c>
      <c r="B476" s="5" t="s">
        <v>257</v>
      </c>
      <c r="C476" s="6" t="s">
        <v>259</v>
      </c>
      <c r="D476" s="6" t="s">
        <v>260</v>
      </c>
      <c r="E476" s="6" t="s">
        <v>247</v>
      </c>
      <c r="F476" s="6">
        <v>54</v>
      </c>
      <c r="G476" s="6"/>
      <c r="H476" s="5"/>
      <c r="I476" s="5"/>
      <c r="J476" s="6">
        <v>16</v>
      </c>
      <c r="K476" s="6">
        <f>F476/L476</f>
        <v>1.8</v>
      </c>
      <c r="L476" s="5">
        <v>30</v>
      </c>
      <c r="M476" s="5">
        <f>1+(L476/30-1)*0.6</f>
        <v>1</v>
      </c>
      <c r="N476" s="5">
        <f>J476*K476*M476</f>
        <v>28.8</v>
      </c>
      <c r="O476" s="5">
        <f>I476+N476</f>
        <v>28.8</v>
      </c>
      <c r="P476" s="5">
        <v>1</v>
      </c>
      <c r="Q476" s="5">
        <f>O476*P476</f>
        <v>28.8</v>
      </c>
      <c r="R476" s="5">
        <f>Q476*35</f>
        <v>1008</v>
      </c>
    </row>
    <row r="477" spans="1:18" ht="14.25">
      <c r="A477" s="6" t="s">
        <v>64</v>
      </c>
      <c r="B477" s="5" t="s">
        <v>257</v>
      </c>
      <c r="C477" s="6" t="s">
        <v>129</v>
      </c>
      <c r="D477" s="6" t="s">
        <v>455</v>
      </c>
      <c r="E477" s="6" t="s">
        <v>247</v>
      </c>
      <c r="F477" s="6">
        <v>125</v>
      </c>
      <c r="G477" s="6"/>
      <c r="H477" s="5"/>
      <c r="I477" s="5"/>
      <c r="J477" s="6">
        <v>4</v>
      </c>
      <c r="K477" s="6">
        <v>3</v>
      </c>
      <c r="L477" s="5">
        <f>F477/K477</f>
        <v>41.666666666666664</v>
      </c>
      <c r="M477" s="5">
        <f>1+(L477/30-1)*0.4</f>
        <v>1.1555555555555554</v>
      </c>
      <c r="N477" s="5">
        <f>J477*K477*M477</f>
        <v>13.866666666666665</v>
      </c>
      <c r="O477" s="5">
        <f>I477+N477</f>
        <v>13.866666666666665</v>
      </c>
      <c r="P477" s="5">
        <v>1</v>
      </c>
      <c r="Q477" s="5">
        <f>O477*P477</f>
        <v>13.866666666666665</v>
      </c>
      <c r="R477" s="5">
        <f>Q477*35</f>
        <v>485.3333333333333</v>
      </c>
    </row>
    <row r="478" spans="1:18" ht="14.25">
      <c r="A478" s="6" t="s">
        <v>484</v>
      </c>
      <c r="B478" s="5" t="s">
        <v>257</v>
      </c>
      <c r="C478" s="6" t="s">
        <v>467</v>
      </c>
      <c r="D478" s="6" t="s">
        <v>233</v>
      </c>
      <c r="E478" s="6" t="s">
        <v>271</v>
      </c>
      <c r="F478" s="6">
        <v>22</v>
      </c>
      <c r="G478" s="6"/>
      <c r="H478" s="5"/>
      <c r="I478" s="5"/>
      <c r="J478" s="6">
        <v>20</v>
      </c>
      <c r="K478" s="6">
        <v>1</v>
      </c>
      <c r="L478" s="5">
        <f>F478/K478</f>
        <v>22</v>
      </c>
      <c r="M478" s="5">
        <f>1+(L478/30-1)*0.6</f>
        <v>0.84</v>
      </c>
      <c r="N478" s="5">
        <f>J478*K478*M478</f>
        <v>16.8</v>
      </c>
      <c r="O478" s="5">
        <f>I478+N478</f>
        <v>16.8</v>
      </c>
      <c r="P478" s="5">
        <v>1</v>
      </c>
      <c r="Q478" s="5">
        <f>O478*P478</f>
        <v>16.8</v>
      </c>
      <c r="R478" s="5">
        <f>Q478*35</f>
        <v>588</v>
      </c>
    </row>
    <row r="479" spans="1:18" ht="14.25">
      <c r="A479" s="15" t="s">
        <v>484</v>
      </c>
      <c r="B479" s="18" t="s">
        <v>257</v>
      </c>
      <c r="C479" s="17" t="s">
        <v>567</v>
      </c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>
        <v>420</v>
      </c>
    </row>
    <row r="480" spans="1:18" ht="14.25">
      <c r="A480" s="15" t="s">
        <v>632</v>
      </c>
      <c r="B480" s="18" t="s">
        <v>555</v>
      </c>
      <c r="C480" s="17" t="s">
        <v>635</v>
      </c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>
        <v>480</v>
      </c>
    </row>
    <row r="481" spans="1:18" ht="14.25">
      <c r="A481" s="6" t="s">
        <v>65</v>
      </c>
      <c r="B481" s="5" t="s">
        <v>254</v>
      </c>
      <c r="C481" s="6" t="s">
        <v>205</v>
      </c>
      <c r="D481" s="6" t="s">
        <v>240</v>
      </c>
      <c r="E481" s="6" t="s">
        <v>271</v>
      </c>
      <c r="F481" s="6">
        <v>25</v>
      </c>
      <c r="G481" s="6"/>
      <c r="H481" s="5"/>
      <c r="I481" s="5"/>
      <c r="J481" s="6">
        <v>20</v>
      </c>
      <c r="K481" s="6">
        <v>1</v>
      </c>
      <c r="L481" s="5">
        <f>F481/K481</f>
        <v>25</v>
      </c>
      <c r="M481" s="5">
        <f>1+(L481/30-1)*0.6</f>
        <v>0.9</v>
      </c>
      <c r="N481" s="5">
        <f>J481*K481*M481</f>
        <v>18</v>
      </c>
      <c r="O481" s="5">
        <f>I481+N481</f>
        <v>18</v>
      </c>
      <c r="P481" s="5">
        <v>1</v>
      </c>
      <c r="Q481" s="5">
        <f>O481*P481</f>
        <v>18</v>
      </c>
      <c r="R481" s="5">
        <f>Q481*40</f>
        <v>720</v>
      </c>
    </row>
    <row r="482" spans="1:18" ht="14.25">
      <c r="A482" s="6" t="s">
        <v>65</v>
      </c>
      <c r="B482" s="5" t="s">
        <v>254</v>
      </c>
      <c r="C482" s="6" t="s">
        <v>206</v>
      </c>
      <c r="D482" s="6" t="s">
        <v>455</v>
      </c>
      <c r="E482" s="6" t="s">
        <v>247</v>
      </c>
      <c r="F482" s="6">
        <v>123</v>
      </c>
      <c r="G482" s="6">
        <v>22</v>
      </c>
      <c r="H482" s="5">
        <f>0.85+0.005*F482</f>
        <v>1.4649999999999999</v>
      </c>
      <c r="I482" s="5">
        <f>G482*H482</f>
        <v>32.23</v>
      </c>
      <c r="J482" s="6">
        <v>6</v>
      </c>
      <c r="K482" s="6">
        <v>3</v>
      </c>
      <c r="L482" s="5">
        <f>F482/K482</f>
        <v>41</v>
      </c>
      <c r="M482" s="5">
        <f>1+(L482/30-1)*0.4</f>
        <v>1.1466666666666667</v>
      </c>
      <c r="N482" s="5">
        <f>J482*K482*M482</f>
        <v>20.64</v>
      </c>
      <c r="O482" s="5">
        <f>I482+N482</f>
        <v>52.87</v>
      </c>
      <c r="P482" s="5">
        <v>1</v>
      </c>
      <c r="Q482" s="5">
        <f>O482*P482</f>
        <v>52.87</v>
      </c>
      <c r="R482" s="5">
        <f>Q482*40</f>
        <v>2114.7999999999997</v>
      </c>
    </row>
    <row r="483" spans="1:18" ht="14.25">
      <c r="A483" s="6" t="s">
        <v>66</v>
      </c>
      <c r="B483" s="5" t="s">
        <v>254</v>
      </c>
      <c r="C483" s="6" t="s">
        <v>102</v>
      </c>
      <c r="D483" s="6" t="s">
        <v>454</v>
      </c>
      <c r="E483" s="6" t="s">
        <v>248</v>
      </c>
      <c r="F483" s="6">
        <v>97</v>
      </c>
      <c r="G483" s="6"/>
      <c r="H483" s="5"/>
      <c r="I483" s="5"/>
      <c r="J483" s="6">
        <v>20</v>
      </c>
      <c r="K483" s="6">
        <v>3</v>
      </c>
      <c r="L483" s="5">
        <f>F483/K483</f>
        <v>32.333333333333336</v>
      </c>
      <c r="M483" s="5">
        <f>1+(L483/30-1)*0.4</f>
        <v>1.031111111111111</v>
      </c>
      <c r="N483" s="5">
        <f>J483*K483*M483</f>
        <v>61.86666666666667</v>
      </c>
      <c r="O483" s="5">
        <f>I483+N483</f>
        <v>61.86666666666667</v>
      </c>
      <c r="P483" s="5">
        <v>1</v>
      </c>
      <c r="Q483" s="5">
        <f>O483*P483</f>
        <v>61.86666666666667</v>
      </c>
      <c r="R483" s="5">
        <f>Q483*40</f>
        <v>2474.6666666666665</v>
      </c>
    </row>
    <row r="484" spans="1:18" ht="14.25">
      <c r="A484" s="6" t="s">
        <v>66</v>
      </c>
      <c r="B484" s="5" t="s">
        <v>254</v>
      </c>
      <c r="C484" s="6" t="s">
        <v>207</v>
      </c>
      <c r="D484" s="6" t="s">
        <v>232</v>
      </c>
      <c r="E484" s="6" t="s">
        <v>248</v>
      </c>
      <c r="F484" s="6">
        <v>39</v>
      </c>
      <c r="G484" s="6">
        <v>20</v>
      </c>
      <c r="H484" s="5">
        <v>1.2</v>
      </c>
      <c r="I484" s="5">
        <f>G484*H484</f>
        <v>24</v>
      </c>
      <c r="J484" s="6">
        <v>10</v>
      </c>
      <c r="K484" s="6">
        <v>1</v>
      </c>
      <c r="L484" s="5">
        <f>F484/K484</f>
        <v>39</v>
      </c>
      <c r="M484" s="5">
        <f>1+(L484/30-1)*0.4</f>
        <v>1.12</v>
      </c>
      <c r="N484" s="5">
        <f>J484*K484*M484</f>
        <v>11.200000000000001</v>
      </c>
      <c r="O484" s="5">
        <f>I484+N484</f>
        <v>35.2</v>
      </c>
      <c r="P484" s="5">
        <v>1</v>
      </c>
      <c r="Q484" s="5">
        <f>O484*P484</f>
        <v>35.2</v>
      </c>
      <c r="R484" s="5">
        <f>Q484*40</f>
        <v>1408</v>
      </c>
    </row>
    <row r="485" spans="1:18" ht="14.25">
      <c r="A485" s="6" t="s">
        <v>65</v>
      </c>
      <c r="B485" s="5" t="s">
        <v>254</v>
      </c>
      <c r="C485" s="6" t="s">
        <v>208</v>
      </c>
      <c r="D485" s="6" t="s">
        <v>236</v>
      </c>
      <c r="E485" s="6" t="s">
        <v>271</v>
      </c>
      <c r="F485" s="6">
        <v>56</v>
      </c>
      <c r="G485" s="6">
        <v>20</v>
      </c>
      <c r="H485" s="5">
        <v>1.2</v>
      </c>
      <c r="I485" s="5">
        <f>G485*H485</f>
        <v>24</v>
      </c>
      <c r="J485" s="6"/>
      <c r="K485" s="6"/>
      <c r="L485" s="5"/>
      <c r="M485" s="5"/>
      <c r="N485" s="5"/>
      <c r="O485" s="5">
        <f>I485+N485</f>
        <v>24</v>
      </c>
      <c r="P485" s="5">
        <v>1</v>
      </c>
      <c r="Q485" s="5">
        <f>O485*P485</f>
        <v>24</v>
      </c>
      <c r="R485" s="5">
        <f>Q485*40</f>
        <v>960</v>
      </c>
    </row>
    <row r="486" spans="1:18" ht="14.25">
      <c r="A486" s="5" t="s">
        <v>65</v>
      </c>
      <c r="B486" s="5" t="s">
        <v>254</v>
      </c>
      <c r="C486" s="5" t="s">
        <v>317</v>
      </c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>
        <v>57.1</v>
      </c>
      <c r="R486" s="5">
        <f>Q486*20</f>
        <v>1142</v>
      </c>
    </row>
    <row r="487" spans="1:18" ht="14.25">
      <c r="A487" s="6" t="s">
        <v>66</v>
      </c>
      <c r="B487" s="6" t="s">
        <v>250</v>
      </c>
      <c r="C487" s="6" t="s">
        <v>267</v>
      </c>
      <c r="D487" s="6" t="s">
        <v>268</v>
      </c>
      <c r="E487" s="6" t="s">
        <v>247</v>
      </c>
      <c r="F487" s="6">
        <v>37</v>
      </c>
      <c r="G487" s="6">
        <v>30</v>
      </c>
      <c r="H487" s="6">
        <v>1.2</v>
      </c>
      <c r="I487" s="6">
        <f>G487*H487</f>
        <v>36</v>
      </c>
      <c r="J487" s="6"/>
      <c r="K487" s="6"/>
      <c r="L487" s="6"/>
      <c r="M487" s="6"/>
      <c r="N487" s="6"/>
      <c r="O487" s="6">
        <f>I487+N487</f>
        <v>36</v>
      </c>
      <c r="P487" s="6">
        <v>1</v>
      </c>
      <c r="Q487" s="6">
        <f>O487*P487</f>
        <v>36</v>
      </c>
      <c r="R487" s="5">
        <f>Q487*40</f>
        <v>1440</v>
      </c>
    </row>
    <row r="488" spans="1:18" ht="14.25">
      <c r="A488" s="6" t="s">
        <v>65</v>
      </c>
      <c r="B488" s="5" t="s">
        <v>254</v>
      </c>
      <c r="C488" s="6" t="s">
        <v>171</v>
      </c>
      <c r="D488" s="6" t="s">
        <v>241</v>
      </c>
      <c r="E488" s="6" t="s">
        <v>248</v>
      </c>
      <c r="F488" s="6">
        <v>46</v>
      </c>
      <c r="G488" s="8"/>
      <c r="H488" s="5"/>
      <c r="I488" s="5"/>
      <c r="J488" s="8">
        <v>24</v>
      </c>
      <c r="K488" s="8">
        <v>1</v>
      </c>
      <c r="L488" s="5">
        <f>F488/K488</f>
        <v>46</v>
      </c>
      <c r="M488" s="5">
        <f>1+(L488/30-1)*0.4</f>
        <v>1.2133333333333334</v>
      </c>
      <c r="N488" s="5">
        <f>J488*K488*M488</f>
        <v>29.12</v>
      </c>
      <c r="O488" s="5">
        <f>I488+N488</f>
        <v>29.12</v>
      </c>
      <c r="P488" s="5">
        <v>1</v>
      </c>
      <c r="Q488" s="5">
        <f>O488*P488</f>
        <v>29.12</v>
      </c>
      <c r="R488" s="5">
        <f>Q488*40</f>
        <v>1164.8</v>
      </c>
    </row>
    <row r="489" spans="1:18" ht="14.25">
      <c r="A489" s="15" t="s">
        <v>65</v>
      </c>
      <c r="B489" s="16" t="s">
        <v>254</v>
      </c>
      <c r="C489" s="17" t="s">
        <v>567</v>
      </c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>
        <v>880</v>
      </c>
    </row>
    <row r="490" spans="1:18" ht="14.25">
      <c r="A490" s="15" t="s">
        <v>580</v>
      </c>
      <c r="B490" s="18" t="s">
        <v>523</v>
      </c>
      <c r="C490" s="17" t="s">
        <v>635</v>
      </c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>
        <v>960</v>
      </c>
    </row>
    <row r="491" spans="1:18" ht="14.25">
      <c r="A491" s="15" t="s">
        <v>580</v>
      </c>
      <c r="B491" s="18" t="s">
        <v>523</v>
      </c>
      <c r="C491" s="6" t="s">
        <v>666</v>
      </c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>
        <v>1000</v>
      </c>
    </row>
    <row r="492" spans="1:18" ht="14.25">
      <c r="A492" s="6" t="s">
        <v>67</v>
      </c>
      <c r="B492" s="5" t="s">
        <v>485</v>
      </c>
      <c r="C492" s="6" t="s">
        <v>209</v>
      </c>
      <c r="D492" s="6" t="s">
        <v>231</v>
      </c>
      <c r="E492" s="6" t="s">
        <v>247</v>
      </c>
      <c r="F492" s="6">
        <v>101</v>
      </c>
      <c r="G492" s="6"/>
      <c r="H492" s="5"/>
      <c r="I492" s="5"/>
      <c r="J492" s="6">
        <v>20</v>
      </c>
      <c r="K492" s="6">
        <v>3</v>
      </c>
      <c r="L492" s="5">
        <f>F492/K492</f>
        <v>33.666666666666664</v>
      </c>
      <c r="M492" s="5">
        <f>1+(L492/30-1)*0.4</f>
        <v>1.048888888888889</v>
      </c>
      <c r="N492" s="5">
        <f>J492*K492*M492</f>
        <v>62.93333333333334</v>
      </c>
      <c r="O492" s="5">
        <f>I492+N492</f>
        <v>62.93333333333334</v>
      </c>
      <c r="P492" s="5">
        <v>1</v>
      </c>
      <c r="Q492" s="5">
        <f>O492*P492</f>
        <v>62.93333333333334</v>
      </c>
      <c r="R492" s="5">
        <f>Q492*40</f>
        <v>2517.3333333333335</v>
      </c>
    </row>
    <row r="493" spans="1:18" ht="14.25">
      <c r="A493" s="6" t="s">
        <v>67</v>
      </c>
      <c r="B493" s="5" t="s">
        <v>556</v>
      </c>
      <c r="C493" s="6" t="s">
        <v>209</v>
      </c>
      <c r="D493" s="6" t="s">
        <v>547</v>
      </c>
      <c r="E493" s="6" t="s">
        <v>541</v>
      </c>
      <c r="F493" s="6"/>
      <c r="G493" s="6"/>
      <c r="H493" s="5"/>
      <c r="I493" s="5"/>
      <c r="J493" s="6"/>
      <c r="K493" s="6"/>
      <c r="L493" s="5"/>
      <c r="M493" s="5"/>
      <c r="N493" s="5"/>
      <c r="O493" s="5"/>
      <c r="P493" s="5"/>
      <c r="Q493" s="5" t="s">
        <v>564</v>
      </c>
      <c r="R493" s="5">
        <v>503.4666667</v>
      </c>
    </row>
    <row r="494" spans="1:18" ht="14.25">
      <c r="A494" s="15" t="s">
        <v>67</v>
      </c>
      <c r="B494" s="16" t="s">
        <v>485</v>
      </c>
      <c r="C494" s="17" t="s">
        <v>567</v>
      </c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>
        <v>800</v>
      </c>
    </row>
    <row r="495" spans="1:18" ht="14.25">
      <c r="A495" s="15" t="s">
        <v>67</v>
      </c>
      <c r="B495" s="18" t="s">
        <v>556</v>
      </c>
      <c r="C495" s="17" t="s">
        <v>635</v>
      </c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>
        <v>240</v>
      </c>
    </row>
    <row r="496" spans="1:18" ht="14.25">
      <c r="A496" s="6" t="s">
        <v>68</v>
      </c>
      <c r="B496" s="5" t="s">
        <v>256</v>
      </c>
      <c r="C496" s="6" t="s">
        <v>210</v>
      </c>
      <c r="D496" s="6" t="s">
        <v>245</v>
      </c>
      <c r="E496" s="6" t="s">
        <v>248</v>
      </c>
      <c r="F496" s="6">
        <v>42</v>
      </c>
      <c r="G496" s="8">
        <v>10</v>
      </c>
      <c r="H496" s="5">
        <v>1.2</v>
      </c>
      <c r="I496" s="5">
        <f>G496*H496</f>
        <v>12</v>
      </c>
      <c r="J496" s="8">
        <v>10</v>
      </c>
      <c r="K496" s="8">
        <v>1</v>
      </c>
      <c r="L496" s="5">
        <f>F496/K496</f>
        <v>42</v>
      </c>
      <c r="M496" s="5">
        <f>1+(L496/30-1)*0.4</f>
        <v>1.16</v>
      </c>
      <c r="N496" s="5">
        <f>J496*K496*M496</f>
        <v>11.6</v>
      </c>
      <c r="O496" s="5">
        <f>I496+N496</f>
        <v>23.6</v>
      </c>
      <c r="P496" s="5">
        <v>1</v>
      </c>
      <c r="Q496" s="5">
        <f>O496*P496</f>
        <v>23.6</v>
      </c>
      <c r="R496" s="5">
        <f>Q496*40</f>
        <v>944</v>
      </c>
    </row>
    <row r="497" spans="1:18" ht="14.25">
      <c r="A497" s="6" t="s">
        <v>69</v>
      </c>
      <c r="B497" s="5" t="s">
        <v>256</v>
      </c>
      <c r="C497" s="6" t="s">
        <v>486</v>
      </c>
      <c r="D497" s="6" t="s">
        <v>239</v>
      </c>
      <c r="E497" s="6" t="s">
        <v>248</v>
      </c>
      <c r="F497" s="6">
        <v>98</v>
      </c>
      <c r="G497" s="8"/>
      <c r="H497" s="5"/>
      <c r="I497" s="5"/>
      <c r="J497" s="8">
        <v>20</v>
      </c>
      <c r="K497" s="8">
        <v>1</v>
      </c>
      <c r="L497" s="5">
        <f>F497/K497</f>
        <v>98</v>
      </c>
      <c r="M497" s="5">
        <f>1+(L497/30-1)*0.4</f>
        <v>1.9066666666666667</v>
      </c>
      <c r="N497" s="5">
        <f>J497*K497*M497</f>
        <v>38.13333333333333</v>
      </c>
      <c r="O497" s="5">
        <f>I497+N497</f>
        <v>38.13333333333333</v>
      </c>
      <c r="P497" s="5">
        <v>1</v>
      </c>
      <c r="Q497" s="5">
        <f>O497*P497</f>
        <v>38.13333333333333</v>
      </c>
      <c r="R497" s="5">
        <f>Q497*40</f>
        <v>1525.3333333333333</v>
      </c>
    </row>
    <row r="498" spans="1:18" ht="14.25">
      <c r="A498" s="6" t="s">
        <v>69</v>
      </c>
      <c r="B498" s="5" t="s">
        <v>256</v>
      </c>
      <c r="C498" s="6" t="s">
        <v>487</v>
      </c>
      <c r="D498" s="6" t="s">
        <v>239</v>
      </c>
      <c r="E498" s="6" t="s">
        <v>248</v>
      </c>
      <c r="F498" s="6">
        <v>50</v>
      </c>
      <c r="G498" s="6"/>
      <c r="H498" s="5"/>
      <c r="I498" s="5"/>
      <c r="J498" s="6">
        <v>20</v>
      </c>
      <c r="K498" s="6">
        <v>1</v>
      </c>
      <c r="L498" s="5">
        <f>F498/K498</f>
        <v>50</v>
      </c>
      <c r="M498" s="5">
        <f>1+(L498/30-1)*0.4</f>
        <v>1.2666666666666666</v>
      </c>
      <c r="N498" s="5">
        <f>J498*K498*M498</f>
        <v>25.333333333333332</v>
      </c>
      <c r="O498" s="5">
        <f>I498+N498</f>
        <v>25.333333333333332</v>
      </c>
      <c r="P498" s="5">
        <v>1</v>
      </c>
      <c r="Q498" s="5">
        <f>O498*P498</f>
        <v>25.333333333333332</v>
      </c>
      <c r="R498" s="5">
        <f>Q498*40</f>
        <v>1013.3333333333333</v>
      </c>
    </row>
    <row r="499" spans="1:18" ht="14.25">
      <c r="A499" s="5" t="s">
        <v>283</v>
      </c>
      <c r="B499" s="5" t="s">
        <v>256</v>
      </c>
      <c r="C499" s="6" t="s">
        <v>445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>
        <v>28.6</v>
      </c>
      <c r="R499" s="5">
        <f>Q499*40</f>
        <v>1144</v>
      </c>
    </row>
    <row r="500" spans="1:18" ht="14.25">
      <c r="A500" s="6" t="s">
        <v>488</v>
      </c>
      <c r="B500" s="5" t="s">
        <v>258</v>
      </c>
      <c r="C500" s="6" t="s">
        <v>211</v>
      </c>
      <c r="D500" s="6" t="s">
        <v>243</v>
      </c>
      <c r="E500" s="6" t="s">
        <v>271</v>
      </c>
      <c r="F500" s="6">
        <v>42</v>
      </c>
      <c r="G500" s="6"/>
      <c r="H500" s="5"/>
      <c r="I500" s="5"/>
      <c r="J500" s="6">
        <v>5</v>
      </c>
      <c r="K500" s="6">
        <v>1</v>
      </c>
      <c r="L500" s="5">
        <f>F500/K500</f>
        <v>42</v>
      </c>
      <c r="M500" s="5">
        <f>1+(L500/30-1)*0.4</f>
        <v>1.16</v>
      </c>
      <c r="N500" s="5">
        <f>J500*K500*M500</f>
        <v>5.8</v>
      </c>
      <c r="O500" s="5">
        <f>I500+N500</f>
        <v>5.8</v>
      </c>
      <c r="P500" s="5">
        <v>1</v>
      </c>
      <c r="Q500" s="5">
        <f>O500*P500</f>
        <v>5.8</v>
      </c>
      <c r="R500" s="5">
        <f>Q500*35</f>
        <v>203</v>
      </c>
    </row>
    <row r="501" spans="1:18" ht="14.25">
      <c r="A501" s="5" t="s">
        <v>295</v>
      </c>
      <c r="B501" s="5" t="s">
        <v>258</v>
      </c>
      <c r="C501" s="6" t="s">
        <v>445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>
        <v>2.8080000000000003</v>
      </c>
      <c r="R501" s="5">
        <f>Q501*35</f>
        <v>98.28000000000002</v>
      </c>
    </row>
    <row r="502" spans="1:18" ht="14.25">
      <c r="A502" s="6" t="s">
        <v>70</v>
      </c>
      <c r="B502" s="5" t="s">
        <v>254</v>
      </c>
      <c r="C502" s="6" t="s">
        <v>168</v>
      </c>
      <c r="D502" s="6" t="s">
        <v>448</v>
      </c>
      <c r="E502" s="6" t="s">
        <v>247</v>
      </c>
      <c r="F502" s="6">
        <v>101</v>
      </c>
      <c r="G502" s="6">
        <v>14</v>
      </c>
      <c r="H502" s="5">
        <f>0.85+0.005*F502</f>
        <v>1.355</v>
      </c>
      <c r="I502" s="5">
        <f>G502*H502</f>
        <v>18.97</v>
      </c>
      <c r="J502" s="6">
        <v>2</v>
      </c>
      <c r="K502" s="6">
        <f>F502/L502</f>
        <v>3.3666666666666667</v>
      </c>
      <c r="L502" s="5">
        <v>30</v>
      </c>
      <c r="M502" s="5">
        <f>1+(L502/30-1)*0.6</f>
        <v>1</v>
      </c>
      <c r="N502" s="5">
        <f>J502*K502*M502</f>
        <v>6.733333333333333</v>
      </c>
      <c r="O502" s="5">
        <f>I502+N502</f>
        <v>25.703333333333333</v>
      </c>
      <c r="P502" s="5">
        <v>1</v>
      </c>
      <c r="Q502" s="5">
        <f>O502*P502</f>
        <v>25.703333333333333</v>
      </c>
      <c r="R502" s="5">
        <f>Q502*40</f>
        <v>1028.1333333333332</v>
      </c>
    </row>
    <row r="503" spans="1:18" ht="14.25">
      <c r="A503" s="6" t="s">
        <v>489</v>
      </c>
      <c r="B503" s="5" t="s">
        <v>255</v>
      </c>
      <c r="C503" s="6" t="s">
        <v>205</v>
      </c>
      <c r="D503" s="6" t="s">
        <v>240</v>
      </c>
      <c r="E503" s="6" t="s">
        <v>271</v>
      </c>
      <c r="F503" s="6">
        <v>25</v>
      </c>
      <c r="G503" s="6"/>
      <c r="H503" s="5"/>
      <c r="I503" s="5"/>
      <c r="J503" s="6">
        <v>20</v>
      </c>
      <c r="K503" s="6">
        <v>1</v>
      </c>
      <c r="L503" s="5">
        <f>F503/K503</f>
        <v>25</v>
      </c>
      <c r="M503" s="5">
        <f>1+(L503/30-1)*0.6</f>
        <v>0.9</v>
      </c>
      <c r="N503" s="5">
        <f>J503*K503*M503</f>
        <v>18</v>
      </c>
      <c r="O503" s="5">
        <f>I503+N503</f>
        <v>18</v>
      </c>
      <c r="P503" s="5">
        <v>1</v>
      </c>
      <c r="Q503" s="5">
        <f>O503*P503</f>
        <v>18</v>
      </c>
      <c r="R503" s="5">
        <f>Q503*35</f>
        <v>630</v>
      </c>
    </row>
    <row r="504" spans="1:18" ht="14.25">
      <c r="A504" s="6" t="s">
        <v>70</v>
      </c>
      <c r="B504" s="5" t="s">
        <v>254</v>
      </c>
      <c r="C504" s="6" t="s">
        <v>103</v>
      </c>
      <c r="D504" s="6" t="s">
        <v>236</v>
      </c>
      <c r="E504" s="6" t="s">
        <v>247</v>
      </c>
      <c r="F504" s="6">
        <v>70</v>
      </c>
      <c r="G504" s="6">
        <v>20</v>
      </c>
      <c r="H504" s="5">
        <v>1.2</v>
      </c>
      <c r="I504" s="5">
        <f>G504*H504</f>
        <v>24</v>
      </c>
      <c r="J504" s="6">
        <v>8</v>
      </c>
      <c r="K504" s="6">
        <v>2</v>
      </c>
      <c r="L504" s="5">
        <f>F504/K504</f>
        <v>35</v>
      </c>
      <c r="M504" s="5">
        <f>1+(L504/30-1)*0.4</f>
        <v>1.0666666666666667</v>
      </c>
      <c r="N504" s="5">
        <f>J504*K504*M504</f>
        <v>17.066666666666666</v>
      </c>
      <c r="O504" s="5">
        <f>I504+N504</f>
        <v>41.06666666666666</v>
      </c>
      <c r="P504" s="5">
        <v>1</v>
      </c>
      <c r="Q504" s="5">
        <f>O504*P504</f>
        <v>41.06666666666666</v>
      </c>
      <c r="R504" s="5">
        <f>Q504*40</f>
        <v>1642.6666666666665</v>
      </c>
    </row>
    <row r="505" spans="1:18" ht="14.25">
      <c r="A505" s="6" t="s">
        <v>70</v>
      </c>
      <c r="B505" s="5" t="s">
        <v>255</v>
      </c>
      <c r="C505" s="6" t="s">
        <v>212</v>
      </c>
      <c r="D505" s="6" t="s">
        <v>240</v>
      </c>
      <c r="E505" s="6" t="s">
        <v>248</v>
      </c>
      <c r="F505" s="6">
        <v>75</v>
      </c>
      <c r="G505" s="6">
        <v>24</v>
      </c>
      <c r="H505" s="5">
        <f>0.85+0.005*F505</f>
        <v>1.225</v>
      </c>
      <c r="I505" s="5">
        <f>G505*H505</f>
        <v>29.400000000000002</v>
      </c>
      <c r="J505" s="6">
        <v>16</v>
      </c>
      <c r="K505" s="6">
        <v>2</v>
      </c>
      <c r="L505" s="5">
        <f>F505/K505</f>
        <v>37.5</v>
      </c>
      <c r="M505" s="5">
        <f>1+(L505/30-1)*0.4</f>
        <v>1.1</v>
      </c>
      <c r="N505" s="5">
        <f>J505*K505*M505</f>
        <v>35.2</v>
      </c>
      <c r="O505" s="5">
        <f>I505+N505</f>
        <v>64.60000000000001</v>
      </c>
      <c r="P505" s="5">
        <v>1</v>
      </c>
      <c r="Q505" s="5">
        <f>O505*P505</f>
        <v>64.60000000000001</v>
      </c>
      <c r="R505" s="5">
        <f>Q505*35</f>
        <v>2261.0000000000005</v>
      </c>
    </row>
    <row r="506" spans="1:18" ht="14.25">
      <c r="A506" s="15" t="s">
        <v>70</v>
      </c>
      <c r="B506" s="16" t="s">
        <v>255</v>
      </c>
      <c r="C506" s="17" t="s">
        <v>567</v>
      </c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>
        <v>560</v>
      </c>
    </row>
    <row r="507" spans="1:18" ht="14.25">
      <c r="A507" s="15" t="s">
        <v>70</v>
      </c>
      <c r="B507" s="18" t="s">
        <v>528</v>
      </c>
      <c r="C507" s="17" t="s">
        <v>635</v>
      </c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>
        <v>240</v>
      </c>
    </row>
    <row r="508" spans="1:18" ht="14.25">
      <c r="A508" s="18" t="s">
        <v>623</v>
      </c>
      <c r="B508" s="18" t="s">
        <v>253</v>
      </c>
      <c r="C508" s="17" t="s">
        <v>567</v>
      </c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>
        <v>1200</v>
      </c>
    </row>
    <row r="509" spans="1:18" ht="14.25">
      <c r="A509" s="18" t="s">
        <v>622</v>
      </c>
      <c r="B509" s="18" t="s">
        <v>252</v>
      </c>
      <c r="C509" s="17" t="s">
        <v>635</v>
      </c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>
        <v>480</v>
      </c>
    </row>
    <row r="510" spans="1:18" ht="14.25">
      <c r="A510" s="18" t="s">
        <v>622</v>
      </c>
      <c r="B510" s="18" t="s">
        <v>252</v>
      </c>
      <c r="C510" s="6" t="s">
        <v>666</v>
      </c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>
        <v>300</v>
      </c>
    </row>
    <row r="511" spans="1:18" ht="14.25">
      <c r="A511" s="5" t="s">
        <v>296</v>
      </c>
      <c r="B511" s="5" t="s">
        <v>255</v>
      </c>
      <c r="C511" s="6" t="s">
        <v>445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>
        <v>67.6</v>
      </c>
      <c r="R511" s="5">
        <f>Q511*35</f>
        <v>2366</v>
      </c>
    </row>
    <row r="512" spans="1:18" ht="14.25">
      <c r="A512" s="6" t="s">
        <v>490</v>
      </c>
      <c r="B512" s="5" t="s">
        <v>257</v>
      </c>
      <c r="C512" s="6" t="s">
        <v>213</v>
      </c>
      <c r="D512" s="6" t="s">
        <v>237</v>
      </c>
      <c r="E512" s="6" t="s">
        <v>271</v>
      </c>
      <c r="F512" s="6">
        <v>20</v>
      </c>
      <c r="G512" s="6"/>
      <c r="H512" s="5"/>
      <c r="I512" s="5"/>
      <c r="J512" s="6">
        <v>20</v>
      </c>
      <c r="K512" s="6">
        <v>1</v>
      </c>
      <c r="L512" s="5">
        <f>F512/K512</f>
        <v>20</v>
      </c>
      <c r="M512" s="5">
        <f>1+(L512/30-1)*0.6</f>
        <v>0.8</v>
      </c>
      <c r="N512" s="5">
        <f>J512*K512*M512</f>
        <v>16</v>
      </c>
      <c r="O512" s="5">
        <f aca="true" t="shared" si="32" ref="O512:O517">I512+N512</f>
        <v>16</v>
      </c>
      <c r="P512" s="5">
        <v>1</v>
      </c>
      <c r="Q512" s="5">
        <f aca="true" t="shared" si="33" ref="Q512:Q517">O512*P512</f>
        <v>16</v>
      </c>
      <c r="R512" s="5">
        <f>Q512*35</f>
        <v>560</v>
      </c>
    </row>
    <row r="513" spans="1:18" ht="14.25">
      <c r="A513" s="6" t="s">
        <v>71</v>
      </c>
      <c r="B513" s="5" t="s">
        <v>257</v>
      </c>
      <c r="C513" s="6" t="s">
        <v>214</v>
      </c>
      <c r="D513" s="6" t="s">
        <v>462</v>
      </c>
      <c r="E513" s="6" t="s">
        <v>247</v>
      </c>
      <c r="F513" s="6">
        <v>20</v>
      </c>
      <c r="G513" s="6"/>
      <c r="H513" s="5"/>
      <c r="I513" s="5"/>
      <c r="J513" s="6">
        <v>20</v>
      </c>
      <c r="K513" s="6">
        <v>1</v>
      </c>
      <c r="L513" s="5">
        <f>F513/K513</f>
        <v>20</v>
      </c>
      <c r="M513" s="5">
        <f>1+(L513/30-1)*0.6</f>
        <v>0.8</v>
      </c>
      <c r="N513" s="5">
        <f>J513*K513*M513</f>
        <v>16</v>
      </c>
      <c r="O513" s="5">
        <f t="shared" si="32"/>
        <v>16</v>
      </c>
      <c r="P513" s="5">
        <v>1</v>
      </c>
      <c r="Q513" s="5">
        <f t="shared" si="33"/>
        <v>16</v>
      </c>
      <c r="R513" s="5">
        <f>Q513*35</f>
        <v>560</v>
      </c>
    </row>
    <row r="514" spans="1:18" ht="14.25">
      <c r="A514" s="6" t="s">
        <v>490</v>
      </c>
      <c r="B514" s="5" t="s">
        <v>257</v>
      </c>
      <c r="C514" s="6" t="s">
        <v>213</v>
      </c>
      <c r="D514" s="6" t="s">
        <v>241</v>
      </c>
      <c r="E514" s="6" t="s">
        <v>271</v>
      </c>
      <c r="F514" s="6">
        <v>23</v>
      </c>
      <c r="G514" s="6"/>
      <c r="H514" s="5"/>
      <c r="I514" s="5"/>
      <c r="J514" s="6">
        <v>20</v>
      </c>
      <c r="K514" s="6">
        <v>1</v>
      </c>
      <c r="L514" s="5">
        <f>F514/K514</f>
        <v>23</v>
      </c>
      <c r="M514" s="5">
        <f>1+(L514/30-1)*0.6</f>
        <v>0.8600000000000001</v>
      </c>
      <c r="N514" s="5">
        <f>J514*K514*M514</f>
        <v>17.200000000000003</v>
      </c>
      <c r="O514" s="5">
        <f t="shared" si="32"/>
        <v>17.200000000000003</v>
      </c>
      <c r="P514" s="5">
        <v>1</v>
      </c>
      <c r="Q514" s="5">
        <f t="shared" si="33"/>
        <v>17.200000000000003</v>
      </c>
      <c r="R514" s="5">
        <f>Q514*35</f>
        <v>602.0000000000001</v>
      </c>
    </row>
    <row r="515" spans="1:18" ht="14.25">
      <c r="A515" s="6" t="s">
        <v>490</v>
      </c>
      <c r="B515" s="5" t="s">
        <v>257</v>
      </c>
      <c r="C515" s="6" t="s">
        <v>213</v>
      </c>
      <c r="D515" s="6" t="s">
        <v>233</v>
      </c>
      <c r="E515" s="6" t="s">
        <v>271</v>
      </c>
      <c r="F515" s="6">
        <v>85</v>
      </c>
      <c r="G515" s="6"/>
      <c r="H515" s="5"/>
      <c r="I515" s="5"/>
      <c r="J515" s="6">
        <v>20</v>
      </c>
      <c r="K515" s="6">
        <v>1</v>
      </c>
      <c r="L515" s="5">
        <f>F515/K515</f>
        <v>85</v>
      </c>
      <c r="M515" s="5">
        <f>1+(L515/30-1)*0.4</f>
        <v>1.7333333333333334</v>
      </c>
      <c r="N515" s="5">
        <f>J515*K515*M515</f>
        <v>34.66666666666667</v>
      </c>
      <c r="O515" s="5">
        <f t="shared" si="32"/>
        <v>34.66666666666667</v>
      </c>
      <c r="P515" s="5">
        <v>1</v>
      </c>
      <c r="Q515" s="5">
        <f t="shared" si="33"/>
        <v>34.66666666666667</v>
      </c>
      <c r="R515" s="5">
        <f>Q515*35</f>
        <v>1213.3333333333335</v>
      </c>
    </row>
    <row r="516" spans="1:18" ht="14.25">
      <c r="A516" s="6" t="s">
        <v>72</v>
      </c>
      <c r="B516" s="5" t="s">
        <v>252</v>
      </c>
      <c r="C516" s="6" t="s">
        <v>215</v>
      </c>
      <c r="D516" s="6" t="s">
        <v>455</v>
      </c>
      <c r="E516" s="6" t="s">
        <v>248</v>
      </c>
      <c r="F516" s="6">
        <v>125</v>
      </c>
      <c r="G516" s="6">
        <v>30</v>
      </c>
      <c r="H516" s="5">
        <f>0.85+0.005*F516</f>
        <v>1.475</v>
      </c>
      <c r="I516" s="5">
        <f>G516*H516</f>
        <v>44.25</v>
      </c>
      <c r="J516" s="6"/>
      <c r="K516" s="6"/>
      <c r="L516" s="5"/>
      <c r="M516" s="5"/>
      <c r="N516" s="5"/>
      <c r="O516" s="5">
        <f t="shared" si="32"/>
        <v>44.25</v>
      </c>
      <c r="P516" s="5">
        <v>1</v>
      </c>
      <c r="Q516" s="5">
        <f t="shared" si="33"/>
        <v>44.25</v>
      </c>
      <c r="R516" s="5">
        <f>Q516*40</f>
        <v>1770</v>
      </c>
    </row>
    <row r="517" spans="1:18" ht="14.25">
      <c r="A517" s="6" t="s">
        <v>491</v>
      </c>
      <c r="B517" s="5" t="s">
        <v>252</v>
      </c>
      <c r="C517" s="6" t="s">
        <v>133</v>
      </c>
      <c r="D517" s="6" t="s">
        <v>236</v>
      </c>
      <c r="E517" s="6" t="s">
        <v>247</v>
      </c>
      <c r="F517" s="6">
        <v>70</v>
      </c>
      <c r="G517" s="6">
        <v>20</v>
      </c>
      <c r="H517" s="5">
        <v>1.2</v>
      </c>
      <c r="I517" s="5">
        <f>G517*H517</f>
        <v>24</v>
      </c>
      <c r="J517" s="6"/>
      <c r="K517" s="6"/>
      <c r="L517" s="5"/>
      <c r="M517" s="5"/>
      <c r="N517" s="5"/>
      <c r="O517" s="5">
        <f t="shared" si="32"/>
        <v>24</v>
      </c>
      <c r="P517" s="5">
        <v>1</v>
      </c>
      <c r="Q517" s="5">
        <f t="shared" si="33"/>
        <v>24</v>
      </c>
      <c r="R517" s="5">
        <f>Q517*40</f>
        <v>960</v>
      </c>
    </row>
    <row r="518" spans="1:18" ht="14.25">
      <c r="A518" s="15" t="s">
        <v>491</v>
      </c>
      <c r="B518" s="18" t="s">
        <v>252</v>
      </c>
      <c r="C518" s="17" t="s">
        <v>567</v>
      </c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>
        <v>1280</v>
      </c>
    </row>
    <row r="519" spans="1:18" ht="14.25">
      <c r="A519" s="15" t="s">
        <v>624</v>
      </c>
      <c r="B519" s="18" t="s">
        <v>252</v>
      </c>
      <c r="C519" s="17" t="s">
        <v>635</v>
      </c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>
        <v>1440</v>
      </c>
    </row>
    <row r="520" spans="1:18" ht="14.25">
      <c r="A520" s="6" t="s">
        <v>73</v>
      </c>
      <c r="B520" s="5" t="s">
        <v>254</v>
      </c>
      <c r="C520" s="6" t="s">
        <v>107</v>
      </c>
      <c r="D520" s="6" t="s">
        <v>240</v>
      </c>
      <c r="E520" s="6" t="s">
        <v>248</v>
      </c>
      <c r="F520" s="6">
        <v>75</v>
      </c>
      <c r="G520" s="6">
        <v>24</v>
      </c>
      <c r="H520" s="5">
        <f>0.85+0.005*F520</f>
        <v>1.225</v>
      </c>
      <c r="I520" s="5">
        <f>G520*H520</f>
        <v>29.400000000000002</v>
      </c>
      <c r="J520" s="6">
        <v>4</v>
      </c>
      <c r="K520" s="6">
        <f>F520/L520</f>
        <v>2.5</v>
      </c>
      <c r="L520" s="5">
        <v>30</v>
      </c>
      <c r="M520" s="5">
        <f>1+(L520/30-1)*0.6</f>
        <v>1</v>
      </c>
      <c r="N520" s="5">
        <f>J520*K520*M520</f>
        <v>10</v>
      </c>
      <c r="O520" s="5">
        <f>I520+N520</f>
        <v>39.400000000000006</v>
      </c>
      <c r="P520" s="5">
        <v>1</v>
      </c>
      <c r="Q520" s="5">
        <f>O520*P520</f>
        <v>39.400000000000006</v>
      </c>
      <c r="R520" s="5">
        <f>Q520*40</f>
        <v>1576.0000000000002</v>
      </c>
    </row>
    <row r="521" spans="1:18" ht="14.25">
      <c r="A521" s="5" t="s">
        <v>310</v>
      </c>
      <c r="B521" s="5" t="s">
        <v>254</v>
      </c>
      <c r="C521" s="5" t="s">
        <v>317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>
        <v>29</v>
      </c>
      <c r="R521" s="5">
        <f>Q521*20</f>
        <v>580</v>
      </c>
    </row>
    <row r="522" spans="1:18" ht="14.25">
      <c r="A522" s="6" t="s">
        <v>310</v>
      </c>
      <c r="B522" s="5" t="s">
        <v>254</v>
      </c>
      <c r="C522" s="6" t="s">
        <v>209</v>
      </c>
      <c r="D522" s="6" t="s">
        <v>231</v>
      </c>
      <c r="E522" s="6" t="s">
        <v>247</v>
      </c>
      <c r="F522" s="6">
        <v>101</v>
      </c>
      <c r="G522" s="6">
        <v>50</v>
      </c>
      <c r="H522" s="5">
        <f>0.85+0.005*F522</f>
        <v>1.355</v>
      </c>
      <c r="I522" s="5">
        <f>G522*H522</f>
        <v>67.75</v>
      </c>
      <c r="J522" s="6">
        <v>20</v>
      </c>
      <c r="K522" s="6">
        <v>3</v>
      </c>
      <c r="L522" s="5">
        <f>F522/K522</f>
        <v>33.666666666666664</v>
      </c>
      <c r="M522" s="5">
        <f>1+(L522/30-1)*0.4</f>
        <v>1.048888888888889</v>
      </c>
      <c r="N522" s="5">
        <f>J522*K522*M522</f>
        <v>62.93333333333334</v>
      </c>
      <c r="O522" s="5">
        <f>I522+N522</f>
        <v>130.68333333333334</v>
      </c>
      <c r="P522" s="5">
        <v>1</v>
      </c>
      <c r="Q522" s="5">
        <f>O522*P522</f>
        <v>130.68333333333334</v>
      </c>
      <c r="R522" s="5">
        <f>Q522*40</f>
        <v>5227.333333333334</v>
      </c>
    </row>
    <row r="523" spans="1:18" ht="14.25">
      <c r="A523" s="6" t="s">
        <v>310</v>
      </c>
      <c r="B523" s="5" t="s">
        <v>254</v>
      </c>
      <c r="C523" s="6" t="s">
        <v>492</v>
      </c>
      <c r="D523" s="6" t="s">
        <v>261</v>
      </c>
      <c r="E523" s="6" t="s">
        <v>271</v>
      </c>
      <c r="F523" s="6">
        <v>37</v>
      </c>
      <c r="G523" s="6">
        <v>40</v>
      </c>
      <c r="H523" s="5">
        <v>1.2</v>
      </c>
      <c r="I523" s="5">
        <f>G523*H523</f>
        <v>48</v>
      </c>
      <c r="J523" s="6">
        <v>10</v>
      </c>
      <c r="K523" s="6">
        <v>1</v>
      </c>
      <c r="L523" s="5">
        <f>F523/K523</f>
        <v>37</v>
      </c>
      <c r="M523" s="5">
        <f>1+(L523/30-1)*0.4</f>
        <v>1.0933333333333333</v>
      </c>
      <c r="N523" s="5">
        <f>J523*K523*M523</f>
        <v>10.933333333333334</v>
      </c>
      <c r="O523" s="5">
        <f>I523+N523</f>
        <v>58.93333333333334</v>
      </c>
      <c r="P523" s="5">
        <v>1</v>
      </c>
      <c r="Q523" s="5">
        <f>O523*P523</f>
        <v>58.93333333333334</v>
      </c>
      <c r="R523" s="5">
        <f>Q523*40</f>
        <v>2357.3333333333335</v>
      </c>
    </row>
    <row r="524" spans="1:18" ht="14.25">
      <c r="A524" s="6" t="s">
        <v>557</v>
      </c>
      <c r="B524" s="5" t="s">
        <v>523</v>
      </c>
      <c r="C524" s="6" t="s">
        <v>209</v>
      </c>
      <c r="D524" s="6" t="s">
        <v>547</v>
      </c>
      <c r="E524" s="6" t="s">
        <v>541</v>
      </c>
      <c r="F524" s="6"/>
      <c r="G524" s="6"/>
      <c r="H524" s="5"/>
      <c r="I524" s="5"/>
      <c r="J524" s="6"/>
      <c r="K524" s="6"/>
      <c r="L524" s="5"/>
      <c r="M524" s="5"/>
      <c r="N524" s="5"/>
      <c r="O524" s="5"/>
      <c r="P524" s="5"/>
      <c r="Q524" s="5" t="s">
        <v>564</v>
      </c>
      <c r="R524" s="5">
        <v>1045.466667</v>
      </c>
    </row>
    <row r="525" spans="1:18" ht="14.25">
      <c r="A525" s="15" t="s">
        <v>310</v>
      </c>
      <c r="B525" s="16" t="s">
        <v>254</v>
      </c>
      <c r="C525" s="17" t="s">
        <v>567</v>
      </c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>
        <v>1120</v>
      </c>
    </row>
    <row r="526" spans="1:18" ht="14.25">
      <c r="A526" s="15" t="s">
        <v>557</v>
      </c>
      <c r="B526" s="18" t="s">
        <v>523</v>
      </c>
      <c r="C526" s="17" t="s">
        <v>635</v>
      </c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>
        <v>480</v>
      </c>
    </row>
    <row r="527" spans="1:18" ht="14.25">
      <c r="A527" s="6" t="s">
        <v>74</v>
      </c>
      <c r="B527" s="5" t="s">
        <v>253</v>
      </c>
      <c r="C527" s="6" t="s">
        <v>149</v>
      </c>
      <c r="D527" s="6" t="s">
        <v>464</v>
      </c>
      <c r="E527" s="6" t="s">
        <v>247</v>
      </c>
      <c r="F527" s="6">
        <v>113</v>
      </c>
      <c r="G527" s="6">
        <v>16</v>
      </c>
      <c r="H527" s="5">
        <f>0.85+0.005*F527</f>
        <v>1.415</v>
      </c>
      <c r="I527" s="5">
        <f>G527*H527</f>
        <v>22.64</v>
      </c>
      <c r="J527" s="6">
        <v>8</v>
      </c>
      <c r="K527" s="6">
        <v>1.5</v>
      </c>
      <c r="L527" s="5">
        <f>F527/K527</f>
        <v>75.33333333333333</v>
      </c>
      <c r="M527" s="5">
        <f>1+(L527/30-1)*0.4</f>
        <v>1.6044444444444443</v>
      </c>
      <c r="N527" s="5">
        <f>J527*K527*M527</f>
        <v>19.25333333333333</v>
      </c>
      <c r="O527" s="5">
        <f>I527+N527</f>
        <v>41.89333333333333</v>
      </c>
      <c r="P527" s="5">
        <v>1</v>
      </c>
      <c r="Q527" s="5">
        <f>O527*P527</f>
        <v>41.89333333333333</v>
      </c>
      <c r="R527" s="5">
        <f>Q527*40</f>
        <v>1675.7333333333331</v>
      </c>
    </row>
    <row r="528" spans="1:18" ht="14.25">
      <c r="A528" s="6" t="s">
        <v>493</v>
      </c>
      <c r="B528" s="5" t="s">
        <v>253</v>
      </c>
      <c r="C528" s="6" t="s">
        <v>444</v>
      </c>
      <c r="D528" s="6" t="s">
        <v>239</v>
      </c>
      <c r="E528" s="6" t="s">
        <v>271</v>
      </c>
      <c r="F528" s="6">
        <v>98</v>
      </c>
      <c r="G528" s="6"/>
      <c r="H528" s="5"/>
      <c r="I528" s="5"/>
      <c r="J528" s="6">
        <v>4</v>
      </c>
      <c r="K528" s="6">
        <v>1</v>
      </c>
      <c r="L528" s="5">
        <f>F528/K528</f>
        <v>98</v>
      </c>
      <c r="M528" s="5">
        <f>1+(L528/30-1)*0.4</f>
        <v>1.9066666666666667</v>
      </c>
      <c r="N528" s="5">
        <f>J528*K528*M528</f>
        <v>7.626666666666667</v>
      </c>
      <c r="O528" s="5">
        <f>I528+N528</f>
        <v>7.626666666666667</v>
      </c>
      <c r="P528" s="5">
        <v>1</v>
      </c>
      <c r="Q528" s="5">
        <f>O528*P528</f>
        <v>7.626666666666667</v>
      </c>
      <c r="R528" s="5">
        <f>Q528*40</f>
        <v>305.06666666666666</v>
      </c>
    </row>
    <row r="529" spans="1:18" ht="14.25">
      <c r="A529" s="17" t="s">
        <v>493</v>
      </c>
      <c r="B529" s="18" t="s">
        <v>253</v>
      </c>
      <c r="C529" s="17" t="s">
        <v>567</v>
      </c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>
        <v>480</v>
      </c>
    </row>
    <row r="530" spans="1:18" ht="14.25">
      <c r="A530" s="5" t="s">
        <v>297</v>
      </c>
      <c r="B530" s="5" t="s">
        <v>253</v>
      </c>
      <c r="C530" s="6" t="s">
        <v>445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>
        <v>28.6</v>
      </c>
      <c r="R530" s="5">
        <f>Q530*40</f>
        <v>1144</v>
      </c>
    </row>
    <row r="531" spans="1:18" ht="14.25">
      <c r="A531" s="5" t="s">
        <v>494</v>
      </c>
      <c r="B531" s="5" t="s">
        <v>447</v>
      </c>
      <c r="C531" s="5" t="s">
        <v>304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>
        <v>14.1</v>
      </c>
      <c r="R531" s="5">
        <f>Q531*35</f>
        <v>493.5</v>
      </c>
    </row>
    <row r="532" spans="1:18" ht="14.25">
      <c r="A532" s="5" t="s">
        <v>312</v>
      </c>
      <c r="B532" s="5" t="s">
        <v>250</v>
      </c>
      <c r="C532" s="5" t="s">
        <v>317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>
        <v>55.6</v>
      </c>
      <c r="R532" s="5">
        <f>Q532*20</f>
        <v>1112</v>
      </c>
    </row>
    <row r="533" spans="1:18" ht="14.25">
      <c r="A533" s="6" t="s">
        <v>312</v>
      </c>
      <c r="B533" s="5" t="s">
        <v>250</v>
      </c>
      <c r="C533" s="6" t="s">
        <v>495</v>
      </c>
      <c r="D533" s="6" t="s">
        <v>229</v>
      </c>
      <c r="E533" s="6" t="s">
        <v>271</v>
      </c>
      <c r="F533" s="6">
        <v>19</v>
      </c>
      <c r="G533" s="6">
        <v>20</v>
      </c>
      <c r="H533" s="5">
        <v>1.2</v>
      </c>
      <c r="I533" s="5">
        <f>G533*H533</f>
        <v>24</v>
      </c>
      <c r="J533" s="6">
        <v>20</v>
      </c>
      <c r="K533" s="6">
        <v>1</v>
      </c>
      <c r="L533" s="5">
        <f>F533/K533</f>
        <v>19</v>
      </c>
      <c r="M533" s="5">
        <f>1+(L533/30-1)*0.6</f>
        <v>0.78</v>
      </c>
      <c r="N533" s="5">
        <f>J533*K533*M533</f>
        <v>15.600000000000001</v>
      </c>
      <c r="O533" s="5">
        <f>I533+N533</f>
        <v>39.6</v>
      </c>
      <c r="P533" s="5">
        <v>1</v>
      </c>
      <c r="Q533" s="5">
        <f>O533*P533</f>
        <v>39.6</v>
      </c>
      <c r="R533" s="5">
        <f>Q533*40</f>
        <v>1584</v>
      </c>
    </row>
    <row r="534" spans="1:18" ht="14.25">
      <c r="A534" s="6" t="s">
        <v>75</v>
      </c>
      <c r="B534" s="5" t="s">
        <v>250</v>
      </c>
      <c r="C534" s="6" t="s">
        <v>216</v>
      </c>
      <c r="D534" s="6" t="s">
        <v>465</v>
      </c>
      <c r="E534" s="6" t="s">
        <v>248</v>
      </c>
      <c r="F534" s="6">
        <v>91</v>
      </c>
      <c r="G534" s="8">
        <v>20</v>
      </c>
      <c r="H534" s="5">
        <f>0.85+0.005*F534</f>
        <v>1.305</v>
      </c>
      <c r="I534" s="5">
        <f>G534*H534</f>
        <v>26.099999999999998</v>
      </c>
      <c r="J534" s="8">
        <v>20</v>
      </c>
      <c r="K534" s="8">
        <v>3</v>
      </c>
      <c r="L534" s="5">
        <f>F534/K534</f>
        <v>30.333333333333332</v>
      </c>
      <c r="M534" s="5">
        <f>1+(L534/30-1)*0.4</f>
        <v>1.0044444444444445</v>
      </c>
      <c r="N534" s="5">
        <f>J534*K534*M534</f>
        <v>60.266666666666666</v>
      </c>
      <c r="O534" s="5">
        <f>I534+N534</f>
        <v>86.36666666666666</v>
      </c>
      <c r="P534" s="5">
        <v>1</v>
      </c>
      <c r="Q534" s="5">
        <f>O534*P534</f>
        <v>86.36666666666666</v>
      </c>
      <c r="R534" s="5">
        <f>Q534*40</f>
        <v>3454.6666666666665</v>
      </c>
    </row>
    <row r="535" spans="1:18" ht="14.25">
      <c r="A535" s="6" t="s">
        <v>75</v>
      </c>
      <c r="B535" s="5" t="s">
        <v>250</v>
      </c>
      <c r="C535" s="6" t="s">
        <v>217</v>
      </c>
      <c r="D535" s="6" t="s">
        <v>450</v>
      </c>
      <c r="E535" s="6" t="s">
        <v>247</v>
      </c>
      <c r="F535" s="6">
        <v>51</v>
      </c>
      <c r="G535" s="6">
        <v>30</v>
      </c>
      <c r="H535" s="5">
        <v>1.2</v>
      </c>
      <c r="I535" s="5">
        <f>G535*H535</f>
        <v>36</v>
      </c>
      <c r="J535" s="6"/>
      <c r="K535" s="6"/>
      <c r="L535" s="5"/>
      <c r="M535" s="5"/>
      <c r="N535" s="5"/>
      <c r="O535" s="5">
        <f>I535+N535</f>
        <v>36</v>
      </c>
      <c r="P535" s="5">
        <v>1</v>
      </c>
      <c r="Q535" s="5">
        <f>O535*P535</f>
        <v>36</v>
      </c>
      <c r="R535" s="5">
        <f>Q535*40</f>
        <v>1440</v>
      </c>
    </row>
    <row r="536" spans="1:18" ht="14.25">
      <c r="A536" s="15" t="s">
        <v>75</v>
      </c>
      <c r="B536" s="16" t="s">
        <v>250</v>
      </c>
      <c r="C536" s="17" t="s">
        <v>567</v>
      </c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>
        <v>1600</v>
      </c>
    </row>
    <row r="537" spans="1:18" ht="14.25">
      <c r="A537" s="15" t="s">
        <v>75</v>
      </c>
      <c r="B537" s="18" t="s">
        <v>250</v>
      </c>
      <c r="C537" s="17" t="s">
        <v>635</v>
      </c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>
        <v>3120</v>
      </c>
    </row>
    <row r="538" spans="1:18" ht="14.25">
      <c r="A538" s="5" t="s">
        <v>298</v>
      </c>
      <c r="B538" s="5" t="s">
        <v>250</v>
      </c>
      <c r="C538" s="6" t="s">
        <v>445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>
        <v>93.6</v>
      </c>
      <c r="R538" s="5">
        <f>Q538*40</f>
        <v>3744</v>
      </c>
    </row>
    <row r="539" spans="1:18" ht="14.25">
      <c r="A539" s="6" t="s">
        <v>496</v>
      </c>
      <c r="B539" s="5" t="s">
        <v>253</v>
      </c>
      <c r="C539" s="6" t="s">
        <v>202</v>
      </c>
      <c r="D539" s="6" t="s">
        <v>244</v>
      </c>
      <c r="E539" s="6" t="s">
        <v>271</v>
      </c>
      <c r="F539" s="6">
        <v>36</v>
      </c>
      <c r="G539" s="6">
        <v>14</v>
      </c>
      <c r="H539" s="5">
        <v>1.2</v>
      </c>
      <c r="I539" s="5">
        <f>G539*H539</f>
        <v>16.8</v>
      </c>
      <c r="J539" s="6"/>
      <c r="K539" s="6"/>
      <c r="L539" s="5"/>
      <c r="M539" s="5"/>
      <c r="N539" s="5"/>
      <c r="O539" s="5">
        <f>I539+N539</f>
        <v>16.8</v>
      </c>
      <c r="P539" s="5">
        <v>1</v>
      </c>
      <c r="Q539" s="5">
        <f>O539*P539</f>
        <v>16.8</v>
      </c>
      <c r="R539" s="5">
        <f>Q539*40</f>
        <v>672</v>
      </c>
    </row>
    <row r="540" spans="1:18" ht="14.25">
      <c r="A540" s="17" t="s">
        <v>496</v>
      </c>
      <c r="B540" s="18" t="s">
        <v>253</v>
      </c>
      <c r="C540" s="17" t="s">
        <v>567</v>
      </c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>
        <v>1280</v>
      </c>
    </row>
    <row r="541" spans="1:18" ht="14.25">
      <c r="A541" s="17" t="s">
        <v>496</v>
      </c>
      <c r="B541" s="18" t="s">
        <v>253</v>
      </c>
      <c r="C541" s="6" t="s">
        <v>666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>
        <v>500</v>
      </c>
    </row>
    <row r="542" spans="1:18" ht="14.25">
      <c r="A542" s="5" t="s">
        <v>299</v>
      </c>
      <c r="B542" s="5" t="s">
        <v>253</v>
      </c>
      <c r="C542" s="6" t="s">
        <v>445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>
        <v>57.2</v>
      </c>
      <c r="R542" s="5">
        <f>Q542*40</f>
        <v>2288</v>
      </c>
    </row>
    <row r="543" spans="1:18" ht="14.25">
      <c r="A543" s="5" t="s">
        <v>300</v>
      </c>
      <c r="B543" s="5"/>
      <c r="C543" s="6" t="s">
        <v>445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>
        <v>27.04</v>
      </c>
      <c r="R543" s="5">
        <f>Q543*40</f>
        <v>1081.6</v>
      </c>
    </row>
    <row r="544" spans="1:18" ht="14.25">
      <c r="A544" s="6" t="s">
        <v>76</v>
      </c>
      <c r="B544" s="5" t="s">
        <v>255</v>
      </c>
      <c r="C544" s="6" t="s">
        <v>497</v>
      </c>
      <c r="D544" s="6" t="s">
        <v>232</v>
      </c>
      <c r="E544" s="6" t="s">
        <v>248</v>
      </c>
      <c r="F544" s="6">
        <v>38</v>
      </c>
      <c r="G544" s="6">
        <v>22</v>
      </c>
      <c r="H544" s="5">
        <v>1.2</v>
      </c>
      <c r="I544" s="5">
        <f>G544*H544</f>
        <v>26.4</v>
      </c>
      <c r="J544" s="6">
        <v>4</v>
      </c>
      <c r="K544" s="6">
        <v>1</v>
      </c>
      <c r="L544" s="5">
        <f>F544/K544</f>
        <v>38</v>
      </c>
      <c r="M544" s="5">
        <f>1+(L544/30-1)*0.4</f>
        <v>1.1066666666666667</v>
      </c>
      <c r="N544" s="5">
        <f>J544*K544*M544</f>
        <v>4.426666666666667</v>
      </c>
      <c r="O544" s="5">
        <f>I544+N544</f>
        <v>30.826666666666664</v>
      </c>
      <c r="P544" s="5">
        <v>1</v>
      </c>
      <c r="Q544" s="5">
        <f>O544*P544</f>
        <v>30.826666666666664</v>
      </c>
      <c r="R544" s="5">
        <f>Q544*35</f>
        <v>1078.9333333333332</v>
      </c>
    </row>
    <row r="545" spans="1:18" ht="14.25">
      <c r="A545" s="6" t="s">
        <v>498</v>
      </c>
      <c r="B545" s="5" t="s">
        <v>250</v>
      </c>
      <c r="C545" s="6" t="s">
        <v>138</v>
      </c>
      <c r="D545" s="6" t="s">
        <v>229</v>
      </c>
      <c r="E545" s="6" t="s">
        <v>247</v>
      </c>
      <c r="F545" s="6">
        <v>27</v>
      </c>
      <c r="G545" s="6">
        <v>22</v>
      </c>
      <c r="H545" s="5">
        <v>1.2</v>
      </c>
      <c r="I545" s="5">
        <f>G545*H545</f>
        <v>26.4</v>
      </c>
      <c r="J545" s="6">
        <v>4</v>
      </c>
      <c r="K545" s="6">
        <v>1</v>
      </c>
      <c r="L545" s="5">
        <f>F545/K545</f>
        <v>27</v>
      </c>
      <c r="M545" s="5">
        <f>1+(L545/30-1)*0.6</f>
        <v>0.9400000000000001</v>
      </c>
      <c r="N545" s="5">
        <f>J545*K545*M545</f>
        <v>3.7600000000000002</v>
      </c>
      <c r="O545" s="5">
        <f>I545+N545</f>
        <v>30.16</v>
      </c>
      <c r="P545" s="5">
        <v>1</v>
      </c>
      <c r="Q545" s="5">
        <f>O545*P545</f>
        <v>30.16</v>
      </c>
      <c r="R545" s="5">
        <f>Q545*40</f>
        <v>1206.4</v>
      </c>
    </row>
    <row r="546" spans="1:18" ht="14.25">
      <c r="A546" s="6" t="s">
        <v>76</v>
      </c>
      <c r="B546" s="5" t="s">
        <v>255</v>
      </c>
      <c r="C546" s="6" t="s">
        <v>499</v>
      </c>
      <c r="D546" s="6" t="s">
        <v>229</v>
      </c>
      <c r="E546" s="6" t="s">
        <v>248</v>
      </c>
      <c r="F546" s="6">
        <v>27</v>
      </c>
      <c r="G546" s="6">
        <v>12</v>
      </c>
      <c r="H546" s="5">
        <v>1.2</v>
      </c>
      <c r="I546" s="5">
        <f>G546*H546</f>
        <v>14.399999999999999</v>
      </c>
      <c r="J546" s="6">
        <v>4</v>
      </c>
      <c r="K546" s="6">
        <v>1</v>
      </c>
      <c r="L546" s="5">
        <f>F546/K546</f>
        <v>27</v>
      </c>
      <c r="M546" s="5">
        <f>1+(L546/30-1)*0.6</f>
        <v>0.9400000000000001</v>
      </c>
      <c r="N546" s="5">
        <f>J546*K546*M546</f>
        <v>3.7600000000000002</v>
      </c>
      <c r="O546" s="5">
        <f>I546+N546</f>
        <v>18.16</v>
      </c>
      <c r="P546" s="5">
        <v>1</v>
      </c>
      <c r="Q546" s="5">
        <f>O546*P546</f>
        <v>18.16</v>
      </c>
      <c r="R546" s="5">
        <f>Q546*35</f>
        <v>635.6</v>
      </c>
    </row>
    <row r="547" spans="1:18" ht="14.25">
      <c r="A547" s="6" t="s">
        <v>558</v>
      </c>
      <c r="B547" s="5" t="s">
        <v>250</v>
      </c>
      <c r="C547" s="6" t="s">
        <v>138</v>
      </c>
      <c r="D547" s="6" t="s">
        <v>550</v>
      </c>
      <c r="E547" s="6" t="s">
        <v>541</v>
      </c>
      <c r="F547" s="6"/>
      <c r="G547" s="6"/>
      <c r="H547" s="5"/>
      <c r="I547" s="5"/>
      <c r="J547" s="6"/>
      <c r="K547" s="6"/>
      <c r="L547" s="5"/>
      <c r="M547" s="5"/>
      <c r="N547" s="5"/>
      <c r="O547" s="5"/>
      <c r="P547" s="5"/>
      <c r="Q547" s="5" t="s">
        <v>564</v>
      </c>
      <c r="R547" s="5">
        <v>241.28</v>
      </c>
    </row>
    <row r="548" spans="1:18" ht="14.25">
      <c r="A548" s="15" t="s">
        <v>76</v>
      </c>
      <c r="B548" s="16" t="s">
        <v>255</v>
      </c>
      <c r="C548" s="17" t="s">
        <v>567</v>
      </c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>
        <v>980</v>
      </c>
    </row>
    <row r="549" spans="1:18" ht="14.25">
      <c r="A549" s="15" t="s">
        <v>76</v>
      </c>
      <c r="B549" s="18" t="s">
        <v>528</v>
      </c>
      <c r="C549" s="17" t="s">
        <v>635</v>
      </c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>
        <v>240</v>
      </c>
    </row>
    <row r="550" spans="1:18" ht="14.25">
      <c r="A550" s="6" t="s">
        <v>77</v>
      </c>
      <c r="B550" s="5" t="s">
        <v>255</v>
      </c>
      <c r="C550" s="6" t="s">
        <v>111</v>
      </c>
      <c r="D550" s="6" t="s">
        <v>231</v>
      </c>
      <c r="E550" s="6" t="s">
        <v>248</v>
      </c>
      <c r="F550" s="6">
        <v>100</v>
      </c>
      <c r="G550" s="6">
        <v>20</v>
      </c>
      <c r="H550" s="5">
        <f>0.85+0.005*F550</f>
        <v>1.35</v>
      </c>
      <c r="I550" s="5">
        <f>G550*H550</f>
        <v>27</v>
      </c>
      <c r="J550" s="6">
        <v>8</v>
      </c>
      <c r="K550" s="6">
        <v>2</v>
      </c>
      <c r="L550" s="5">
        <f>F550/K550</f>
        <v>50</v>
      </c>
      <c r="M550" s="5">
        <f>1+(L550/30-1)*0.4</f>
        <v>1.2666666666666666</v>
      </c>
      <c r="N550" s="5">
        <f>J550*K550*M550</f>
        <v>20.266666666666666</v>
      </c>
      <c r="O550" s="5">
        <f aca="true" t="shared" si="34" ref="O550:O556">I550+N550</f>
        <v>47.266666666666666</v>
      </c>
      <c r="P550" s="5">
        <v>1</v>
      </c>
      <c r="Q550" s="5">
        <f aca="true" t="shared" si="35" ref="Q550:Q556">O550*P550</f>
        <v>47.266666666666666</v>
      </c>
      <c r="R550" s="5">
        <f aca="true" t="shared" si="36" ref="R550:R556">Q550*35</f>
        <v>1654.3333333333333</v>
      </c>
    </row>
    <row r="551" spans="1:18" ht="14.25">
      <c r="A551" s="6" t="s">
        <v>77</v>
      </c>
      <c r="B551" s="5" t="s">
        <v>255</v>
      </c>
      <c r="C551" s="6" t="s">
        <v>497</v>
      </c>
      <c r="D551" s="6" t="s">
        <v>232</v>
      </c>
      <c r="E551" s="6" t="s">
        <v>248</v>
      </c>
      <c r="F551" s="6">
        <v>38</v>
      </c>
      <c r="G551" s="6">
        <v>22</v>
      </c>
      <c r="H551" s="5">
        <v>1.2</v>
      </c>
      <c r="I551" s="5">
        <f>G551*H551</f>
        <v>26.4</v>
      </c>
      <c r="J551" s="6">
        <v>4</v>
      </c>
      <c r="K551" s="6">
        <v>1</v>
      </c>
      <c r="L551" s="5">
        <f>F551/K551</f>
        <v>38</v>
      </c>
      <c r="M551" s="5">
        <f>1+(L551/30-1)*0.4</f>
        <v>1.1066666666666667</v>
      </c>
      <c r="N551" s="5">
        <f>J551*K551*M551</f>
        <v>4.426666666666667</v>
      </c>
      <c r="O551" s="5">
        <f t="shared" si="34"/>
        <v>30.826666666666664</v>
      </c>
      <c r="P551" s="5">
        <v>1</v>
      </c>
      <c r="Q551" s="5">
        <f t="shared" si="35"/>
        <v>30.826666666666664</v>
      </c>
      <c r="R551" s="5">
        <f t="shared" si="36"/>
        <v>1078.9333333333332</v>
      </c>
    </row>
    <row r="552" spans="1:18" ht="14.25">
      <c r="A552" s="6" t="s">
        <v>500</v>
      </c>
      <c r="B552" s="5" t="s">
        <v>255</v>
      </c>
      <c r="C552" s="6" t="s">
        <v>501</v>
      </c>
      <c r="D552" s="6" t="s">
        <v>450</v>
      </c>
      <c r="E552" s="6" t="s">
        <v>247</v>
      </c>
      <c r="F552" s="6">
        <v>51</v>
      </c>
      <c r="G552" s="6"/>
      <c r="H552" s="5"/>
      <c r="I552" s="5"/>
      <c r="J552" s="6">
        <v>20</v>
      </c>
      <c r="K552" s="6">
        <v>1</v>
      </c>
      <c r="L552" s="5">
        <f>F552/K552</f>
        <v>51</v>
      </c>
      <c r="M552" s="5">
        <f>1+(L552/30-1)*0.4</f>
        <v>1.28</v>
      </c>
      <c r="N552" s="5">
        <f>J552*K552*M552</f>
        <v>25.6</v>
      </c>
      <c r="O552" s="5">
        <f t="shared" si="34"/>
        <v>25.6</v>
      </c>
      <c r="P552" s="5">
        <v>1</v>
      </c>
      <c r="Q552" s="5">
        <f t="shared" si="35"/>
        <v>25.6</v>
      </c>
      <c r="R552" s="5">
        <f t="shared" si="36"/>
        <v>896</v>
      </c>
    </row>
    <row r="553" spans="1:18" ht="14.25">
      <c r="A553" s="6" t="s">
        <v>500</v>
      </c>
      <c r="B553" s="5" t="s">
        <v>255</v>
      </c>
      <c r="C553" s="6" t="s">
        <v>502</v>
      </c>
      <c r="D553" s="6" t="s">
        <v>229</v>
      </c>
      <c r="E553" s="6" t="s">
        <v>247</v>
      </c>
      <c r="F553" s="6">
        <v>27</v>
      </c>
      <c r="G553" s="6">
        <v>16</v>
      </c>
      <c r="H553" s="5">
        <v>1.2</v>
      </c>
      <c r="I553" s="5">
        <f>G553*H553</f>
        <v>19.2</v>
      </c>
      <c r="J553" s="6">
        <v>16</v>
      </c>
      <c r="K553" s="6">
        <v>1</v>
      </c>
      <c r="L553" s="5">
        <f>F553/K553</f>
        <v>27</v>
      </c>
      <c r="M553" s="5">
        <f>1+(L553/30-1)*0.6</f>
        <v>0.9400000000000001</v>
      </c>
      <c r="N553" s="5">
        <f>J553*K553*M553</f>
        <v>15.040000000000001</v>
      </c>
      <c r="O553" s="5">
        <f t="shared" si="34"/>
        <v>34.24</v>
      </c>
      <c r="P553" s="5">
        <v>1</v>
      </c>
      <c r="Q553" s="5">
        <f t="shared" si="35"/>
        <v>34.24</v>
      </c>
      <c r="R553" s="5">
        <f t="shared" si="36"/>
        <v>1198.4</v>
      </c>
    </row>
    <row r="554" spans="1:18" ht="14.25">
      <c r="A554" s="6" t="s">
        <v>77</v>
      </c>
      <c r="B554" s="5" t="s">
        <v>255</v>
      </c>
      <c r="C554" s="6" t="s">
        <v>218</v>
      </c>
      <c r="D554" s="6" t="s">
        <v>229</v>
      </c>
      <c r="E554" s="6" t="s">
        <v>247</v>
      </c>
      <c r="F554" s="6">
        <v>27</v>
      </c>
      <c r="G554" s="6">
        <v>20</v>
      </c>
      <c r="H554" s="5">
        <v>1.2</v>
      </c>
      <c r="I554" s="5">
        <f>G554*H554</f>
        <v>24</v>
      </c>
      <c r="J554" s="6"/>
      <c r="K554" s="6"/>
      <c r="L554" s="5"/>
      <c r="M554" s="5"/>
      <c r="N554" s="5"/>
      <c r="O554" s="5">
        <f t="shared" si="34"/>
        <v>24</v>
      </c>
      <c r="P554" s="5">
        <v>1</v>
      </c>
      <c r="Q554" s="5">
        <f t="shared" si="35"/>
        <v>24</v>
      </c>
      <c r="R554" s="5">
        <f t="shared" si="36"/>
        <v>840</v>
      </c>
    </row>
    <row r="555" spans="1:18" s="22" customFormat="1" ht="14.25">
      <c r="A555" s="6" t="s">
        <v>500</v>
      </c>
      <c r="B555" s="5" t="s">
        <v>255</v>
      </c>
      <c r="C555" s="6" t="s">
        <v>503</v>
      </c>
      <c r="D555" s="6" t="s">
        <v>232</v>
      </c>
      <c r="E555" s="6" t="s">
        <v>247</v>
      </c>
      <c r="F555" s="6"/>
      <c r="G555" s="6"/>
      <c r="H555" s="5"/>
      <c r="I555" s="5"/>
      <c r="J555" s="6"/>
      <c r="K555" s="6"/>
      <c r="L555" s="6"/>
      <c r="M555" s="5"/>
      <c r="N555" s="5"/>
      <c r="O555" s="5"/>
      <c r="P555" s="5">
        <v>1</v>
      </c>
      <c r="Q555" s="5">
        <v>60</v>
      </c>
      <c r="R555" s="5">
        <f t="shared" si="36"/>
        <v>2100</v>
      </c>
    </row>
    <row r="556" spans="1:18" ht="14.25">
      <c r="A556" s="6" t="s">
        <v>77</v>
      </c>
      <c r="B556" s="5" t="s">
        <v>255</v>
      </c>
      <c r="C556" s="6" t="s">
        <v>318</v>
      </c>
      <c r="D556" s="6" t="s">
        <v>232</v>
      </c>
      <c r="E556" s="6" t="s">
        <v>248</v>
      </c>
      <c r="F556" s="6">
        <v>38</v>
      </c>
      <c r="G556" s="6"/>
      <c r="H556" s="5"/>
      <c r="I556" s="5"/>
      <c r="J556" s="6">
        <v>5</v>
      </c>
      <c r="K556" s="6">
        <v>1</v>
      </c>
      <c r="L556" s="5">
        <f>F556/K556</f>
        <v>38</v>
      </c>
      <c r="M556" s="5">
        <f>1+(L556/30-1)*0.4</f>
        <v>1.1066666666666667</v>
      </c>
      <c r="N556" s="5">
        <f>J556*K556*M556</f>
        <v>5.533333333333333</v>
      </c>
      <c r="O556" s="5">
        <f t="shared" si="34"/>
        <v>5.533333333333333</v>
      </c>
      <c r="P556" s="5">
        <v>1</v>
      </c>
      <c r="Q556" s="5">
        <f t="shared" si="35"/>
        <v>5.533333333333333</v>
      </c>
      <c r="R556" s="5">
        <f t="shared" si="36"/>
        <v>193.66666666666666</v>
      </c>
    </row>
    <row r="557" spans="1:18" ht="14.25">
      <c r="A557" s="6" t="s">
        <v>77</v>
      </c>
      <c r="B557" s="5" t="s">
        <v>528</v>
      </c>
      <c r="C557" s="6" t="s">
        <v>540</v>
      </c>
      <c r="D557" s="6" t="s">
        <v>524</v>
      </c>
      <c r="E557" s="6" t="s">
        <v>525</v>
      </c>
      <c r="F557" s="6"/>
      <c r="G557" s="6"/>
      <c r="H557" s="5"/>
      <c r="I557" s="5"/>
      <c r="J557" s="6"/>
      <c r="K557" s="6"/>
      <c r="L557" s="5"/>
      <c r="M557" s="5"/>
      <c r="N557" s="5"/>
      <c r="O557" s="5"/>
      <c r="P557" s="5"/>
      <c r="Q557" s="5" t="s">
        <v>564</v>
      </c>
      <c r="R557" s="5">
        <v>215.7866667</v>
      </c>
    </row>
    <row r="558" spans="1:18" ht="14.25">
      <c r="A558" s="6" t="s">
        <v>559</v>
      </c>
      <c r="B558" s="5" t="s">
        <v>528</v>
      </c>
      <c r="C558" s="6" t="s">
        <v>560</v>
      </c>
      <c r="D558" s="6" t="s">
        <v>546</v>
      </c>
      <c r="E558" s="6" t="s">
        <v>541</v>
      </c>
      <c r="F558" s="6"/>
      <c r="G558" s="6"/>
      <c r="H558" s="5"/>
      <c r="I558" s="5"/>
      <c r="J558" s="6"/>
      <c r="K558" s="6"/>
      <c r="L558" s="5"/>
      <c r="M558" s="5"/>
      <c r="N558" s="5"/>
      <c r="O558" s="5"/>
      <c r="P558" s="5"/>
      <c r="Q558" s="5" t="s">
        <v>564</v>
      </c>
      <c r="R558" s="5">
        <v>179.2</v>
      </c>
    </row>
    <row r="559" spans="1:18" ht="14.25">
      <c r="A559" s="15" t="s">
        <v>77</v>
      </c>
      <c r="B559" s="16" t="s">
        <v>255</v>
      </c>
      <c r="C559" s="17" t="s">
        <v>567</v>
      </c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>
        <v>1120</v>
      </c>
    </row>
    <row r="560" spans="1:18" ht="14.25">
      <c r="A560" s="15" t="s">
        <v>77</v>
      </c>
      <c r="B560" s="18" t="s">
        <v>528</v>
      </c>
      <c r="C560" s="17" t="s">
        <v>635</v>
      </c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>
        <v>1200</v>
      </c>
    </row>
    <row r="561" spans="1:18" ht="14.25">
      <c r="A561" s="15" t="s">
        <v>77</v>
      </c>
      <c r="B561" s="18" t="s">
        <v>528</v>
      </c>
      <c r="C561" s="5" t="s">
        <v>317</v>
      </c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>
        <v>27.5</v>
      </c>
      <c r="R561" s="18">
        <f>Q561*15</f>
        <v>412.5</v>
      </c>
    </row>
    <row r="562" spans="1:18" ht="14.25">
      <c r="A562" s="15" t="s">
        <v>77</v>
      </c>
      <c r="B562" s="18" t="s">
        <v>528</v>
      </c>
      <c r="C562" s="6" t="s">
        <v>666</v>
      </c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>
        <v>300</v>
      </c>
    </row>
    <row r="563" spans="1:18" ht="14.25">
      <c r="A563" s="6" t="s">
        <v>78</v>
      </c>
      <c r="B563" s="5" t="s">
        <v>253</v>
      </c>
      <c r="C563" s="6" t="s">
        <v>219</v>
      </c>
      <c r="D563" s="6" t="s">
        <v>464</v>
      </c>
      <c r="E563" s="6" t="s">
        <v>247</v>
      </c>
      <c r="F563" s="6">
        <v>113</v>
      </c>
      <c r="G563" s="6">
        <v>40</v>
      </c>
      <c r="H563" s="5">
        <f>0.85+0.005*F563</f>
        <v>1.415</v>
      </c>
      <c r="I563" s="5">
        <f>G563*H563</f>
        <v>56.6</v>
      </c>
      <c r="J563" s="6">
        <v>26</v>
      </c>
      <c r="K563" s="6">
        <v>3</v>
      </c>
      <c r="L563" s="5">
        <f>F563/K563</f>
        <v>37.666666666666664</v>
      </c>
      <c r="M563" s="5">
        <f>1+(L563/30-1)*0.4</f>
        <v>1.1022222222222222</v>
      </c>
      <c r="N563" s="5">
        <f>J563*K563*M563</f>
        <v>85.97333333333333</v>
      </c>
      <c r="O563" s="5">
        <f>I563+N563</f>
        <v>142.57333333333332</v>
      </c>
      <c r="P563" s="5">
        <v>1</v>
      </c>
      <c r="Q563" s="5">
        <f>O563*P563</f>
        <v>142.57333333333332</v>
      </c>
      <c r="R563" s="5">
        <f>Q563*40</f>
        <v>5702.9333333333325</v>
      </c>
    </row>
    <row r="564" spans="1:18" ht="14.25">
      <c r="A564" s="5" t="s">
        <v>309</v>
      </c>
      <c r="B564" s="5" t="s">
        <v>253</v>
      </c>
      <c r="C564" s="5" t="s">
        <v>317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>
        <v>22.2</v>
      </c>
      <c r="R564" s="5">
        <f>Q564*30</f>
        <v>666</v>
      </c>
    </row>
    <row r="565" spans="1:18" ht="14.25">
      <c r="A565" s="6" t="s">
        <v>309</v>
      </c>
      <c r="B565" s="5" t="s">
        <v>253</v>
      </c>
      <c r="C565" s="6" t="s">
        <v>213</v>
      </c>
      <c r="D565" s="6" t="s">
        <v>237</v>
      </c>
      <c r="E565" s="6" t="s">
        <v>271</v>
      </c>
      <c r="F565" s="6">
        <v>20</v>
      </c>
      <c r="G565" s="6"/>
      <c r="H565" s="5"/>
      <c r="I565" s="5"/>
      <c r="J565" s="6">
        <v>20</v>
      </c>
      <c r="K565" s="6">
        <v>1</v>
      </c>
      <c r="L565" s="5">
        <f>F565/K565</f>
        <v>20</v>
      </c>
      <c r="M565" s="5">
        <f>1+(L565/30-1)*0.6</f>
        <v>0.8</v>
      </c>
      <c r="N565" s="5">
        <f>J565*K565*M565</f>
        <v>16</v>
      </c>
      <c r="O565" s="5">
        <f>I565+N565</f>
        <v>16</v>
      </c>
      <c r="P565" s="5">
        <v>1</v>
      </c>
      <c r="Q565" s="5">
        <f>O565*P565</f>
        <v>16</v>
      </c>
      <c r="R565" s="5">
        <f>Q565*40</f>
        <v>640</v>
      </c>
    </row>
    <row r="566" spans="1:18" ht="14.25">
      <c r="A566" s="6" t="s">
        <v>309</v>
      </c>
      <c r="B566" s="5" t="s">
        <v>253</v>
      </c>
      <c r="C566" s="6" t="s">
        <v>214</v>
      </c>
      <c r="D566" s="6" t="s">
        <v>462</v>
      </c>
      <c r="E566" s="6" t="s">
        <v>247</v>
      </c>
      <c r="F566" s="6">
        <v>22</v>
      </c>
      <c r="G566" s="6"/>
      <c r="H566" s="5"/>
      <c r="I566" s="5"/>
      <c r="J566" s="6">
        <v>20</v>
      </c>
      <c r="K566" s="6">
        <v>1</v>
      </c>
      <c r="L566" s="5">
        <f>F566/K566</f>
        <v>22</v>
      </c>
      <c r="M566" s="5">
        <f>1+(L566/30-1)*0.6</f>
        <v>0.84</v>
      </c>
      <c r="N566" s="5">
        <f>J566*K566*M566</f>
        <v>16.8</v>
      </c>
      <c r="O566" s="5">
        <f>I566+N566</f>
        <v>16.8</v>
      </c>
      <c r="P566" s="5">
        <v>1</v>
      </c>
      <c r="Q566" s="5">
        <f>O566*P566</f>
        <v>16.8</v>
      </c>
      <c r="R566" s="5">
        <f>Q566*40</f>
        <v>672</v>
      </c>
    </row>
    <row r="567" spans="1:18" ht="14.25">
      <c r="A567" s="15" t="s">
        <v>309</v>
      </c>
      <c r="B567" s="18" t="s">
        <v>253</v>
      </c>
      <c r="C567" s="17" t="s">
        <v>567</v>
      </c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>
        <v>1440</v>
      </c>
    </row>
    <row r="568" spans="1:18" ht="14.25">
      <c r="A568" s="15" t="s">
        <v>625</v>
      </c>
      <c r="B568" s="18" t="s">
        <v>530</v>
      </c>
      <c r="C568" s="17" t="s">
        <v>635</v>
      </c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>
        <v>240</v>
      </c>
    </row>
    <row r="569" spans="1:18" ht="14.25">
      <c r="A569" s="15" t="s">
        <v>625</v>
      </c>
      <c r="B569" s="18" t="s">
        <v>530</v>
      </c>
      <c r="C569" s="6" t="s">
        <v>666</v>
      </c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>
        <v>500</v>
      </c>
    </row>
    <row r="570" spans="1:18" ht="14.25">
      <c r="A570" s="5" t="s">
        <v>284</v>
      </c>
      <c r="B570" s="5" t="s">
        <v>253</v>
      </c>
      <c r="C570" s="6" t="s">
        <v>445</v>
      </c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>
        <v>46.8</v>
      </c>
      <c r="R570" s="5">
        <f>Q570*40</f>
        <v>1872</v>
      </c>
    </row>
    <row r="571" spans="1:18" ht="14.25">
      <c r="A571" s="15" t="s">
        <v>591</v>
      </c>
      <c r="B571" s="16" t="s">
        <v>253</v>
      </c>
      <c r="C571" s="17" t="s">
        <v>567</v>
      </c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>
        <v>160</v>
      </c>
    </row>
    <row r="572" spans="1:18" ht="14.25">
      <c r="A572" s="15" t="s">
        <v>590</v>
      </c>
      <c r="B572" s="18" t="s">
        <v>530</v>
      </c>
      <c r="C572" s="17" t="s">
        <v>635</v>
      </c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>
        <v>480</v>
      </c>
    </row>
    <row r="573" spans="1:18" ht="14.25">
      <c r="A573" s="6" t="s">
        <v>504</v>
      </c>
      <c r="B573" s="5" t="s">
        <v>253</v>
      </c>
      <c r="C573" s="6" t="s">
        <v>225</v>
      </c>
      <c r="D573" s="6" t="s">
        <v>231</v>
      </c>
      <c r="E573" s="6" t="s">
        <v>271</v>
      </c>
      <c r="F573" s="6">
        <v>65</v>
      </c>
      <c r="G573" s="6">
        <v>4</v>
      </c>
      <c r="H573" s="5">
        <v>1.2</v>
      </c>
      <c r="I573" s="5">
        <f>G573*H573</f>
        <v>4.8</v>
      </c>
      <c r="J573" s="6"/>
      <c r="K573" s="6"/>
      <c r="L573" s="5"/>
      <c r="M573" s="5"/>
      <c r="N573" s="5"/>
      <c r="O573" s="5">
        <f>I573+N573</f>
        <v>4.8</v>
      </c>
      <c r="P573" s="5">
        <v>1</v>
      </c>
      <c r="Q573" s="5">
        <f>O573*P573</f>
        <v>4.8</v>
      </c>
      <c r="R573" s="5">
        <f>Q573*40</f>
        <v>192</v>
      </c>
    </row>
    <row r="574" spans="1:18" ht="14.25">
      <c r="A574" s="6" t="s">
        <v>79</v>
      </c>
      <c r="B574" s="5" t="s">
        <v>253</v>
      </c>
      <c r="C574" s="6" t="s">
        <v>499</v>
      </c>
      <c r="D574" s="6" t="s">
        <v>229</v>
      </c>
      <c r="E574" s="6" t="s">
        <v>248</v>
      </c>
      <c r="F574" s="6">
        <v>27</v>
      </c>
      <c r="G574" s="6">
        <v>2</v>
      </c>
      <c r="H574" s="5">
        <v>1.2</v>
      </c>
      <c r="I574" s="5">
        <f>G574*H574</f>
        <v>2.4</v>
      </c>
      <c r="J574" s="6"/>
      <c r="K574" s="6"/>
      <c r="L574" s="5"/>
      <c r="M574" s="5"/>
      <c r="N574" s="5"/>
      <c r="O574" s="5">
        <f>I574+N574</f>
        <v>2.4</v>
      </c>
      <c r="P574" s="5">
        <v>1</v>
      </c>
      <c r="Q574" s="5">
        <f>O574*P574</f>
        <v>2.4</v>
      </c>
      <c r="R574" s="5">
        <f>Q574*40</f>
        <v>96</v>
      </c>
    </row>
    <row r="575" spans="1:18" ht="14.25">
      <c r="A575" s="15" t="s">
        <v>79</v>
      </c>
      <c r="B575" s="18" t="s">
        <v>253</v>
      </c>
      <c r="C575" s="17" t="s">
        <v>567</v>
      </c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>
        <v>1120</v>
      </c>
    </row>
    <row r="576" spans="1:18" ht="14.25">
      <c r="A576" s="15" t="s">
        <v>79</v>
      </c>
      <c r="B576" s="18" t="s">
        <v>530</v>
      </c>
      <c r="C576" s="17" t="s">
        <v>635</v>
      </c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>
        <v>720</v>
      </c>
    </row>
    <row r="577" spans="1:18" ht="14.25">
      <c r="A577" s="15" t="s">
        <v>79</v>
      </c>
      <c r="B577" s="18" t="s">
        <v>530</v>
      </c>
      <c r="C577" s="6" t="s">
        <v>666</v>
      </c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>
        <v>200</v>
      </c>
    </row>
    <row r="578" spans="1:18" ht="14.25">
      <c r="A578" s="15" t="s">
        <v>79</v>
      </c>
      <c r="B578" s="18" t="s">
        <v>530</v>
      </c>
      <c r="C578" s="6" t="s">
        <v>666</v>
      </c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>
        <v>300</v>
      </c>
    </row>
    <row r="579" spans="1:18" ht="14.25">
      <c r="A579" s="15" t="s">
        <v>79</v>
      </c>
      <c r="B579" s="18" t="s">
        <v>530</v>
      </c>
      <c r="C579" s="6" t="s">
        <v>666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>
        <v>300</v>
      </c>
    </row>
    <row r="580" spans="1:18" ht="14.25">
      <c r="A580" s="5" t="s">
        <v>285</v>
      </c>
      <c r="B580" s="5" t="s">
        <v>253</v>
      </c>
      <c r="C580" s="6" t="s">
        <v>445</v>
      </c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>
        <v>61.1</v>
      </c>
      <c r="R580" s="5">
        <f>Q580*40</f>
        <v>2444</v>
      </c>
    </row>
    <row r="581" spans="1:18" ht="14.25">
      <c r="A581" s="6" t="s">
        <v>505</v>
      </c>
      <c r="B581" s="5" t="s">
        <v>257</v>
      </c>
      <c r="C581" s="6" t="s">
        <v>140</v>
      </c>
      <c r="D581" s="6" t="s">
        <v>455</v>
      </c>
      <c r="E581" s="6" t="s">
        <v>247</v>
      </c>
      <c r="F581" s="6">
        <v>114</v>
      </c>
      <c r="G581" s="6"/>
      <c r="H581" s="5"/>
      <c r="I581" s="5"/>
      <c r="J581" s="6">
        <v>2</v>
      </c>
      <c r="K581" s="6">
        <v>3</v>
      </c>
      <c r="L581" s="5">
        <f>F581/K581</f>
        <v>38</v>
      </c>
      <c r="M581" s="5">
        <f>1+(L581/30-1)*0.4</f>
        <v>1.1066666666666667</v>
      </c>
      <c r="N581" s="5">
        <f>J581*K581*M581</f>
        <v>6.640000000000001</v>
      </c>
      <c r="O581" s="5">
        <f>I581+N581</f>
        <v>6.640000000000001</v>
      </c>
      <c r="P581" s="5">
        <v>1</v>
      </c>
      <c r="Q581" s="5">
        <f>O581*P581</f>
        <v>6.640000000000001</v>
      </c>
      <c r="R581" s="5">
        <f>Q581*35</f>
        <v>232.40000000000003</v>
      </c>
    </row>
    <row r="582" spans="1:18" ht="14.25">
      <c r="A582" s="6" t="s">
        <v>80</v>
      </c>
      <c r="B582" s="5" t="s">
        <v>254</v>
      </c>
      <c r="C582" s="6" t="s">
        <v>506</v>
      </c>
      <c r="D582" s="6" t="s">
        <v>236</v>
      </c>
      <c r="E582" s="6" t="s">
        <v>247</v>
      </c>
      <c r="F582" s="6">
        <v>70</v>
      </c>
      <c r="G582" s="6">
        <v>40</v>
      </c>
      <c r="H582" s="5">
        <v>1.2</v>
      </c>
      <c r="I582" s="5">
        <f>G582*H582</f>
        <v>48</v>
      </c>
      <c r="J582" s="6">
        <v>20</v>
      </c>
      <c r="K582" s="6">
        <v>2</v>
      </c>
      <c r="L582" s="5">
        <f>F582/K582</f>
        <v>35</v>
      </c>
      <c r="M582" s="5">
        <f>1+(L582/30-1)*0.4</f>
        <v>1.0666666666666667</v>
      </c>
      <c r="N582" s="5">
        <f>J582*K582*M582</f>
        <v>42.666666666666664</v>
      </c>
      <c r="O582" s="5">
        <f>I582+N582</f>
        <v>90.66666666666666</v>
      </c>
      <c r="P582" s="5">
        <v>1</v>
      </c>
      <c r="Q582" s="5">
        <f>O582*P582</f>
        <v>90.66666666666666</v>
      </c>
      <c r="R582" s="5">
        <f>Q582*40</f>
        <v>3626.666666666666</v>
      </c>
    </row>
    <row r="583" spans="1:18" ht="14.25">
      <c r="A583" s="6" t="s">
        <v>507</v>
      </c>
      <c r="B583" s="5" t="s">
        <v>254</v>
      </c>
      <c r="C583" s="6" t="s">
        <v>508</v>
      </c>
      <c r="D583" s="6" t="s">
        <v>240</v>
      </c>
      <c r="E583" s="6" t="s">
        <v>271</v>
      </c>
      <c r="F583" s="6">
        <v>75</v>
      </c>
      <c r="G583" s="6"/>
      <c r="H583" s="5"/>
      <c r="I583" s="5"/>
      <c r="J583" s="6">
        <v>20</v>
      </c>
      <c r="K583" s="6">
        <v>1</v>
      </c>
      <c r="L583" s="5">
        <f>F583/K583</f>
        <v>75</v>
      </c>
      <c r="M583" s="5">
        <f>1+(L583/30-1)*0.4</f>
        <v>1.6</v>
      </c>
      <c r="N583" s="5">
        <f>J583*K583*M583</f>
        <v>32</v>
      </c>
      <c r="O583" s="5">
        <f>I583+N583</f>
        <v>32</v>
      </c>
      <c r="P583" s="5">
        <v>1</v>
      </c>
      <c r="Q583" s="5">
        <f>O583*P583</f>
        <v>32</v>
      </c>
      <c r="R583" s="5">
        <f>Q583*40</f>
        <v>1280</v>
      </c>
    </row>
    <row r="584" spans="1:18" ht="14.25">
      <c r="A584" s="15" t="s">
        <v>507</v>
      </c>
      <c r="B584" s="16" t="s">
        <v>254</v>
      </c>
      <c r="C584" s="17" t="s">
        <v>567</v>
      </c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>
        <v>1280</v>
      </c>
    </row>
    <row r="585" spans="1:18" ht="14.25">
      <c r="A585" s="15" t="s">
        <v>581</v>
      </c>
      <c r="B585" s="18" t="s">
        <v>523</v>
      </c>
      <c r="C585" s="17" t="s">
        <v>635</v>
      </c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>
        <v>1200</v>
      </c>
    </row>
    <row r="586" spans="1:18" ht="14.25">
      <c r="A586" s="5" t="s">
        <v>301</v>
      </c>
      <c r="B586" s="5" t="s">
        <v>254</v>
      </c>
      <c r="C586" s="6" t="s">
        <v>445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>
        <v>62.4</v>
      </c>
      <c r="R586" s="5">
        <f>Q586*40</f>
        <v>2496</v>
      </c>
    </row>
    <row r="587" spans="1:18" ht="14.25">
      <c r="A587" s="6" t="s">
        <v>509</v>
      </c>
      <c r="B587" s="5" t="s">
        <v>257</v>
      </c>
      <c r="C587" s="6" t="s">
        <v>201</v>
      </c>
      <c r="D587" s="6" t="s">
        <v>510</v>
      </c>
      <c r="E587" s="6" t="s">
        <v>271</v>
      </c>
      <c r="F587" s="6">
        <v>42</v>
      </c>
      <c r="G587" s="6">
        <v>4</v>
      </c>
      <c r="H587" s="5">
        <v>1.2</v>
      </c>
      <c r="I587" s="5">
        <f>G587*H587</f>
        <v>4.8</v>
      </c>
      <c r="J587" s="6"/>
      <c r="K587" s="6"/>
      <c r="L587" s="5"/>
      <c r="M587" s="5"/>
      <c r="N587" s="5"/>
      <c r="O587" s="5">
        <f>I587+N587</f>
        <v>4.8</v>
      </c>
      <c r="P587" s="5">
        <v>1</v>
      </c>
      <c r="Q587" s="5">
        <f>O587*P587</f>
        <v>4.8</v>
      </c>
      <c r="R587" s="5">
        <f>Q587*35</f>
        <v>168</v>
      </c>
    </row>
    <row r="588" spans="1:18" ht="14.25">
      <c r="A588" s="5" t="s">
        <v>302</v>
      </c>
      <c r="B588" s="5" t="s">
        <v>257</v>
      </c>
      <c r="C588" s="6" t="s">
        <v>445</v>
      </c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>
        <v>6.188000000000001</v>
      </c>
      <c r="R588" s="5">
        <f>Q588*35</f>
        <v>216.58</v>
      </c>
    </row>
    <row r="589" spans="1:18" ht="14.25">
      <c r="A589" s="6" t="s">
        <v>82</v>
      </c>
      <c r="B589" s="5" t="s">
        <v>255</v>
      </c>
      <c r="C589" s="6" t="s">
        <v>191</v>
      </c>
      <c r="D589" s="6" t="s">
        <v>451</v>
      </c>
      <c r="E589" s="6" t="s">
        <v>271</v>
      </c>
      <c r="F589" s="6">
        <v>57</v>
      </c>
      <c r="G589" s="6"/>
      <c r="H589" s="5"/>
      <c r="I589" s="5"/>
      <c r="J589" s="6">
        <v>10</v>
      </c>
      <c r="K589" s="6">
        <v>3</v>
      </c>
      <c r="L589" s="5">
        <f>F589/K589</f>
        <v>19</v>
      </c>
      <c r="M589" s="5">
        <f>1+(L589/30-1)*0.4</f>
        <v>0.8533333333333333</v>
      </c>
      <c r="N589" s="5">
        <f>J589*K589*M589</f>
        <v>25.599999999999998</v>
      </c>
      <c r="O589" s="5">
        <f>I589+N589</f>
        <v>25.599999999999998</v>
      </c>
      <c r="P589" s="5">
        <v>1</v>
      </c>
      <c r="Q589" s="5">
        <f>O589*P589</f>
        <v>25.599999999999998</v>
      </c>
      <c r="R589" s="5">
        <f>Q589*35</f>
        <v>895.9999999999999</v>
      </c>
    </row>
    <row r="590" spans="1:18" ht="14.25">
      <c r="A590" s="6" t="s">
        <v>81</v>
      </c>
      <c r="B590" s="5" t="s">
        <v>255</v>
      </c>
      <c r="C590" s="6" t="s">
        <v>220</v>
      </c>
      <c r="D590" s="6" t="s">
        <v>241</v>
      </c>
      <c r="E590" s="6" t="s">
        <v>247</v>
      </c>
      <c r="F590" s="6">
        <v>46</v>
      </c>
      <c r="G590" s="6">
        <v>36</v>
      </c>
      <c r="H590" s="5">
        <v>1.2</v>
      </c>
      <c r="I590" s="5">
        <f>G590*H590</f>
        <v>43.199999999999996</v>
      </c>
      <c r="J590" s="6"/>
      <c r="K590" s="6"/>
      <c r="L590" s="5"/>
      <c r="M590" s="5"/>
      <c r="N590" s="5"/>
      <c r="O590" s="5">
        <f>I590+N590</f>
        <v>43.199999999999996</v>
      </c>
      <c r="P590" s="5">
        <v>1</v>
      </c>
      <c r="Q590" s="5">
        <f>O590*P590</f>
        <v>43.199999999999996</v>
      </c>
      <c r="R590" s="5">
        <f>Q590*35</f>
        <v>1511.9999999999998</v>
      </c>
    </row>
    <row r="591" spans="1:18" ht="14.25">
      <c r="A591" s="6" t="s">
        <v>82</v>
      </c>
      <c r="B591" s="5" t="s">
        <v>255</v>
      </c>
      <c r="C591" s="6" t="s">
        <v>511</v>
      </c>
      <c r="D591" s="6" t="s">
        <v>241</v>
      </c>
      <c r="E591" s="6" t="s">
        <v>271</v>
      </c>
      <c r="F591" s="6">
        <v>46</v>
      </c>
      <c r="G591" s="6">
        <v>50</v>
      </c>
      <c r="H591" s="5">
        <v>1.2</v>
      </c>
      <c r="I591" s="5">
        <f>G591*H591</f>
        <v>60</v>
      </c>
      <c r="J591" s="6"/>
      <c r="K591" s="6"/>
      <c r="L591" s="5"/>
      <c r="M591" s="5"/>
      <c r="N591" s="5"/>
      <c r="O591" s="5">
        <f>I591+N591</f>
        <v>60</v>
      </c>
      <c r="P591" s="5">
        <v>1</v>
      </c>
      <c r="Q591" s="5">
        <f>O591*P591</f>
        <v>60</v>
      </c>
      <c r="R591" s="5">
        <f>Q591*35</f>
        <v>2100</v>
      </c>
    </row>
    <row r="592" spans="1:18" ht="14.25">
      <c r="A592" s="6" t="s">
        <v>83</v>
      </c>
      <c r="B592" s="5" t="s">
        <v>254</v>
      </c>
      <c r="C592" s="6" t="s">
        <v>512</v>
      </c>
      <c r="D592" s="6" t="s">
        <v>241</v>
      </c>
      <c r="E592" s="6" t="s">
        <v>247</v>
      </c>
      <c r="F592" s="6">
        <v>40</v>
      </c>
      <c r="G592" s="6">
        <v>6</v>
      </c>
      <c r="H592" s="5">
        <v>1.2</v>
      </c>
      <c r="I592" s="5">
        <f>G592*H592</f>
        <v>7.199999999999999</v>
      </c>
      <c r="J592" s="6">
        <v>5</v>
      </c>
      <c r="K592" s="6">
        <v>1</v>
      </c>
      <c r="L592" s="5">
        <f>F592/K592</f>
        <v>40</v>
      </c>
      <c r="M592" s="5">
        <f>1+(L592/30-1)*0.4</f>
        <v>1.1333333333333333</v>
      </c>
      <c r="N592" s="5">
        <f>J592*K592*M592</f>
        <v>5.666666666666666</v>
      </c>
      <c r="O592" s="5">
        <f>I592+N592</f>
        <v>12.866666666666665</v>
      </c>
      <c r="P592" s="5">
        <v>1</v>
      </c>
      <c r="Q592" s="5">
        <f>O592*P592</f>
        <v>12.866666666666665</v>
      </c>
      <c r="R592" s="5">
        <f>Q592*40</f>
        <v>514.6666666666666</v>
      </c>
    </row>
    <row r="593" spans="1:18" ht="14.25">
      <c r="A593" s="6" t="s">
        <v>83</v>
      </c>
      <c r="B593" s="5" t="s">
        <v>254</v>
      </c>
      <c r="C593" s="6" t="s">
        <v>221</v>
      </c>
      <c r="D593" s="6" t="s">
        <v>239</v>
      </c>
      <c r="E593" s="6" t="s">
        <v>271</v>
      </c>
      <c r="F593" s="6">
        <v>98</v>
      </c>
      <c r="G593" s="6"/>
      <c r="H593" s="5"/>
      <c r="I593" s="5"/>
      <c r="J593" s="6">
        <v>4</v>
      </c>
      <c r="K593" s="6">
        <v>1</v>
      </c>
      <c r="L593" s="5">
        <f>F593/K593</f>
        <v>98</v>
      </c>
      <c r="M593" s="5">
        <f>1+(L593/30-1)*0.4</f>
        <v>1.9066666666666667</v>
      </c>
      <c r="N593" s="5">
        <f>J593*K593*M593</f>
        <v>7.626666666666667</v>
      </c>
      <c r="O593" s="5">
        <f>I593+N593</f>
        <v>7.626666666666667</v>
      </c>
      <c r="P593" s="5">
        <v>1</v>
      </c>
      <c r="Q593" s="5">
        <f>O593*P593</f>
        <v>7.626666666666667</v>
      </c>
      <c r="R593" s="5">
        <f>Q593*40</f>
        <v>305.06666666666666</v>
      </c>
    </row>
    <row r="594" spans="1:18" ht="14.25">
      <c r="A594" s="17" t="s">
        <v>83</v>
      </c>
      <c r="B594" s="16" t="s">
        <v>254</v>
      </c>
      <c r="C594" s="17" t="s">
        <v>567</v>
      </c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>
        <v>320</v>
      </c>
    </row>
    <row r="595" spans="1:18" ht="14.25">
      <c r="A595" s="6" t="s">
        <v>84</v>
      </c>
      <c r="B595" s="5" t="s">
        <v>253</v>
      </c>
      <c r="C595" s="6" t="s">
        <v>164</v>
      </c>
      <c r="D595" s="6" t="s">
        <v>454</v>
      </c>
      <c r="E595" s="6" t="s">
        <v>247</v>
      </c>
      <c r="F595" s="6">
        <v>97</v>
      </c>
      <c r="G595" s="6">
        <v>18</v>
      </c>
      <c r="H595" s="5">
        <f>0.85+0.005*F595</f>
        <v>1.335</v>
      </c>
      <c r="I595" s="5">
        <f>G595*H595</f>
        <v>24.03</v>
      </c>
      <c r="J595" s="6"/>
      <c r="K595" s="6"/>
      <c r="L595" s="5"/>
      <c r="M595" s="5"/>
      <c r="N595" s="5"/>
      <c r="O595" s="5">
        <f>I595+N595</f>
        <v>24.03</v>
      </c>
      <c r="P595" s="5">
        <v>1</v>
      </c>
      <c r="Q595" s="5">
        <f>O595*P595</f>
        <v>24.03</v>
      </c>
      <c r="R595" s="5">
        <f>Q595*40</f>
        <v>961.2</v>
      </c>
    </row>
    <row r="596" spans="1:18" ht="14.25">
      <c r="A596" s="6" t="s">
        <v>85</v>
      </c>
      <c r="B596" s="5" t="s">
        <v>253</v>
      </c>
      <c r="C596" s="6" t="s">
        <v>164</v>
      </c>
      <c r="D596" s="6" t="s">
        <v>469</v>
      </c>
      <c r="E596" s="6" t="s">
        <v>247</v>
      </c>
      <c r="F596" s="6">
        <v>102</v>
      </c>
      <c r="G596" s="6">
        <v>30</v>
      </c>
      <c r="H596" s="5">
        <f>0.85+0.005*F596</f>
        <v>1.3599999999999999</v>
      </c>
      <c r="I596" s="5">
        <f>G596*H596</f>
        <v>40.8</v>
      </c>
      <c r="J596" s="6"/>
      <c r="K596" s="6"/>
      <c r="L596" s="5"/>
      <c r="M596" s="5"/>
      <c r="N596" s="5"/>
      <c r="O596" s="5">
        <f>I596+N596</f>
        <v>40.8</v>
      </c>
      <c r="P596" s="5">
        <v>1</v>
      </c>
      <c r="Q596" s="5">
        <f>O596*P596</f>
        <v>40.8</v>
      </c>
      <c r="R596" s="5">
        <f>Q596*40</f>
        <v>1632</v>
      </c>
    </row>
    <row r="597" spans="1:18" ht="14.25">
      <c r="A597" s="15" t="s">
        <v>85</v>
      </c>
      <c r="B597" s="18" t="s">
        <v>253</v>
      </c>
      <c r="C597" s="17" t="s">
        <v>567</v>
      </c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>
        <v>400</v>
      </c>
    </row>
    <row r="598" spans="1:18" ht="14.25">
      <c r="A598" s="15" t="s">
        <v>626</v>
      </c>
      <c r="B598" s="18" t="s">
        <v>530</v>
      </c>
      <c r="C598" s="17" t="s">
        <v>635</v>
      </c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>
        <v>480</v>
      </c>
    </row>
    <row r="599" spans="1:18" ht="14.25">
      <c r="A599" s="18" t="s">
        <v>627</v>
      </c>
      <c r="B599" s="18" t="s">
        <v>253</v>
      </c>
      <c r="C599" s="17" t="s">
        <v>567</v>
      </c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>
        <v>960</v>
      </c>
    </row>
    <row r="600" spans="1:18" ht="14.25">
      <c r="A600" s="18" t="s">
        <v>627</v>
      </c>
      <c r="B600" s="18" t="s">
        <v>530</v>
      </c>
      <c r="C600" s="17" t="s">
        <v>635</v>
      </c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>
        <v>1440</v>
      </c>
    </row>
    <row r="601" spans="1:18" ht="14.25">
      <c r="A601" s="5" t="s">
        <v>286</v>
      </c>
      <c r="B601" s="5" t="s">
        <v>253</v>
      </c>
      <c r="C601" s="6" t="s">
        <v>445</v>
      </c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>
        <v>178.1</v>
      </c>
      <c r="R601" s="5">
        <f>Q601*40</f>
        <v>7124</v>
      </c>
    </row>
    <row r="602" spans="1:18" ht="14.25">
      <c r="A602" s="6" t="s">
        <v>86</v>
      </c>
      <c r="B602" s="5" t="s">
        <v>254</v>
      </c>
      <c r="C602" s="6" t="s">
        <v>222</v>
      </c>
      <c r="D602" s="6" t="s">
        <v>231</v>
      </c>
      <c r="E602" s="6" t="s">
        <v>248</v>
      </c>
      <c r="F602" s="6">
        <v>98</v>
      </c>
      <c r="G602" s="6">
        <v>10</v>
      </c>
      <c r="H602" s="5">
        <f>0.85+0.005*F602</f>
        <v>1.3399999999999999</v>
      </c>
      <c r="I602" s="5">
        <f>G602*H602</f>
        <v>13.399999999999999</v>
      </c>
      <c r="J602" s="6">
        <v>10</v>
      </c>
      <c r="K602" s="6">
        <v>2</v>
      </c>
      <c r="L602" s="5">
        <f>F602/K602</f>
        <v>49</v>
      </c>
      <c r="M602" s="5">
        <f>1+(L602/30-1)*0.4</f>
        <v>1.2533333333333334</v>
      </c>
      <c r="N602" s="5">
        <f>J602*K602*M602</f>
        <v>25.06666666666667</v>
      </c>
      <c r="O602" s="5">
        <f>I602+N602</f>
        <v>38.46666666666667</v>
      </c>
      <c r="P602" s="5">
        <v>1</v>
      </c>
      <c r="Q602" s="5">
        <f>O602*P602</f>
        <v>38.46666666666667</v>
      </c>
      <c r="R602" s="5">
        <f>Q602*40</f>
        <v>1538.6666666666667</v>
      </c>
    </row>
    <row r="603" spans="1:18" ht="14.25">
      <c r="A603" s="6" t="s">
        <v>86</v>
      </c>
      <c r="B603" s="5" t="s">
        <v>254</v>
      </c>
      <c r="C603" s="6" t="s">
        <v>223</v>
      </c>
      <c r="D603" s="6" t="s">
        <v>469</v>
      </c>
      <c r="E603" s="6" t="s">
        <v>248</v>
      </c>
      <c r="F603" s="6">
        <v>102</v>
      </c>
      <c r="G603" s="6">
        <v>30</v>
      </c>
      <c r="H603" s="5">
        <f>0.85+0.005*F603</f>
        <v>1.3599999999999999</v>
      </c>
      <c r="I603" s="5">
        <f>G603*H603</f>
        <v>40.8</v>
      </c>
      <c r="J603" s="6">
        <v>20</v>
      </c>
      <c r="K603" s="6">
        <v>3</v>
      </c>
      <c r="L603" s="5">
        <f>F603/K603</f>
        <v>34</v>
      </c>
      <c r="M603" s="5">
        <f>1+(L603/30-1)*0.4</f>
        <v>1.0533333333333332</v>
      </c>
      <c r="N603" s="5">
        <f>J603*K603*M603</f>
        <v>63.199999999999996</v>
      </c>
      <c r="O603" s="5">
        <f>I603+N603</f>
        <v>104</v>
      </c>
      <c r="P603" s="5">
        <v>1</v>
      </c>
      <c r="Q603" s="5">
        <f>O603*P603</f>
        <v>104</v>
      </c>
      <c r="R603" s="5">
        <f>Q603*40</f>
        <v>4160</v>
      </c>
    </row>
    <row r="604" spans="1:18" ht="14.25">
      <c r="A604" s="6" t="s">
        <v>87</v>
      </c>
      <c r="B604" s="5" t="s">
        <v>254</v>
      </c>
      <c r="C604" s="6" t="s">
        <v>224</v>
      </c>
      <c r="D604" s="6" t="s">
        <v>242</v>
      </c>
      <c r="E604" s="6" t="s">
        <v>271</v>
      </c>
      <c r="F604" s="6">
        <v>59</v>
      </c>
      <c r="G604" s="6">
        <v>20</v>
      </c>
      <c r="H604" s="5">
        <v>1.2</v>
      </c>
      <c r="I604" s="5">
        <f>G604*H604</f>
        <v>24</v>
      </c>
      <c r="J604" s="6">
        <v>20</v>
      </c>
      <c r="K604" s="6">
        <f>F604/L604</f>
        <v>1.9666666666666666</v>
      </c>
      <c r="L604" s="5">
        <v>30</v>
      </c>
      <c r="M604" s="5">
        <f>1+(L604/30-1)*0.6</f>
        <v>1</v>
      </c>
      <c r="N604" s="5">
        <f>J604*K604*M604</f>
        <v>39.33333333333333</v>
      </c>
      <c r="O604" s="5">
        <f>I604+N604</f>
        <v>63.33333333333333</v>
      </c>
      <c r="P604" s="5">
        <v>1</v>
      </c>
      <c r="Q604" s="5">
        <f>O604*P604</f>
        <v>63.33333333333333</v>
      </c>
      <c r="R604" s="5">
        <f>Q604*40</f>
        <v>2533.333333333333</v>
      </c>
    </row>
    <row r="605" spans="1:18" ht="14.25">
      <c r="A605" s="5" t="s">
        <v>87</v>
      </c>
      <c r="B605" s="5" t="s">
        <v>254</v>
      </c>
      <c r="C605" s="5" t="s">
        <v>317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>
        <v>5.8</v>
      </c>
      <c r="R605" s="5">
        <f>Q605*20</f>
        <v>116</v>
      </c>
    </row>
    <row r="606" spans="1:18" ht="14.25">
      <c r="A606" s="15" t="s">
        <v>87</v>
      </c>
      <c r="B606" s="16" t="s">
        <v>254</v>
      </c>
      <c r="C606" s="17" t="s">
        <v>567</v>
      </c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>
        <v>1440</v>
      </c>
    </row>
    <row r="607" spans="1:18" ht="14.25">
      <c r="A607" s="15" t="s">
        <v>582</v>
      </c>
      <c r="B607" s="18" t="s">
        <v>523</v>
      </c>
      <c r="C607" s="17" t="s">
        <v>635</v>
      </c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>
        <v>960</v>
      </c>
    </row>
    <row r="608" spans="1:18" ht="14.25">
      <c r="A608" s="18" t="s">
        <v>629</v>
      </c>
      <c r="B608" s="18" t="s">
        <v>253</v>
      </c>
      <c r="C608" s="17" t="s">
        <v>567</v>
      </c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>
        <v>2800</v>
      </c>
    </row>
    <row r="609" spans="1:18" ht="14.25">
      <c r="A609" s="18" t="s">
        <v>628</v>
      </c>
      <c r="B609" s="18" t="s">
        <v>252</v>
      </c>
      <c r="C609" s="17" t="s">
        <v>635</v>
      </c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>
        <v>1680</v>
      </c>
    </row>
    <row r="610" spans="1:18" ht="14.25">
      <c r="A610" s="18" t="s">
        <v>628</v>
      </c>
      <c r="B610" s="18" t="s">
        <v>252</v>
      </c>
      <c r="C610" s="6" t="s">
        <v>666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>
        <v>200</v>
      </c>
    </row>
    <row r="611" spans="1:18" ht="14.25">
      <c r="A611" s="5" t="s">
        <v>287</v>
      </c>
      <c r="B611" s="5" t="s">
        <v>253</v>
      </c>
      <c r="C611" s="6" t="s">
        <v>445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>
        <v>108.68</v>
      </c>
      <c r="R611" s="5">
        <f>Q611*40</f>
        <v>4347.200000000001</v>
      </c>
    </row>
    <row r="612" spans="1:18" ht="14.25">
      <c r="A612" s="6" t="s">
        <v>88</v>
      </c>
      <c r="B612" s="5" t="s">
        <v>255</v>
      </c>
      <c r="C612" s="6" t="s">
        <v>107</v>
      </c>
      <c r="D612" s="6" t="s">
        <v>240</v>
      </c>
      <c r="E612" s="6" t="s">
        <v>248</v>
      </c>
      <c r="F612" s="6">
        <v>75</v>
      </c>
      <c r="G612" s="6">
        <v>28</v>
      </c>
      <c r="H612" s="5">
        <f>0.85+0.005*F612</f>
        <v>1.225</v>
      </c>
      <c r="I612" s="5">
        <f>G612*H612</f>
        <v>34.300000000000004</v>
      </c>
      <c r="J612" s="6">
        <v>2</v>
      </c>
      <c r="K612" s="6">
        <f>F612/L612</f>
        <v>2.5</v>
      </c>
      <c r="L612" s="5">
        <v>30</v>
      </c>
      <c r="M612" s="5">
        <f>1+(L612/30-1)*0.6</f>
        <v>1</v>
      </c>
      <c r="N612" s="5">
        <f>J612*K612*M612</f>
        <v>5</v>
      </c>
      <c r="O612" s="5">
        <f>I612+N612</f>
        <v>39.300000000000004</v>
      </c>
      <c r="P612" s="5">
        <v>1</v>
      </c>
      <c r="Q612" s="5">
        <f>O612*P612</f>
        <v>39.300000000000004</v>
      </c>
      <c r="R612" s="5">
        <f>Q612*35</f>
        <v>1375.5000000000002</v>
      </c>
    </row>
    <row r="613" spans="1:18" ht="14.25">
      <c r="A613" s="6" t="s">
        <v>88</v>
      </c>
      <c r="B613" s="5" t="s">
        <v>255</v>
      </c>
      <c r="C613" s="6" t="s">
        <v>108</v>
      </c>
      <c r="D613" s="6" t="s">
        <v>481</v>
      </c>
      <c r="E613" s="6" t="s">
        <v>248</v>
      </c>
      <c r="F613" s="6">
        <v>51</v>
      </c>
      <c r="G613" s="8">
        <v>12</v>
      </c>
      <c r="H613" s="5">
        <v>1.2</v>
      </c>
      <c r="I613" s="5">
        <f>G613*H613</f>
        <v>14.399999999999999</v>
      </c>
      <c r="J613" s="8"/>
      <c r="K613" s="8"/>
      <c r="L613" s="5"/>
      <c r="M613" s="5"/>
      <c r="N613" s="5"/>
      <c r="O613" s="5">
        <f>I613+N613</f>
        <v>14.399999999999999</v>
      </c>
      <c r="P613" s="5">
        <v>1</v>
      </c>
      <c r="Q613" s="5">
        <f>O613*P613</f>
        <v>14.399999999999999</v>
      </c>
      <c r="R613" s="5">
        <f>Q613*35</f>
        <v>503.99999999999994</v>
      </c>
    </row>
    <row r="614" spans="1:18" ht="14.25">
      <c r="A614" s="6" t="s">
        <v>88</v>
      </c>
      <c r="B614" s="5" t="s">
        <v>255</v>
      </c>
      <c r="C614" s="6" t="s">
        <v>166</v>
      </c>
      <c r="D614" s="6" t="s">
        <v>239</v>
      </c>
      <c r="E614" s="6" t="s">
        <v>248</v>
      </c>
      <c r="F614" s="6">
        <v>98</v>
      </c>
      <c r="G614" s="8">
        <v>10</v>
      </c>
      <c r="H614" s="5">
        <f>0.85+0.005*F614</f>
        <v>1.3399999999999999</v>
      </c>
      <c r="I614" s="5">
        <f>G614*H614</f>
        <v>13.399999999999999</v>
      </c>
      <c r="J614" s="8">
        <v>20</v>
      </c>
      <c r="K614" s="8">
        <v>3</v>
      </c>
      <c r="L614" s="5">
        <f>F614/K614</f>
        <v>32.666666666666664</v>
      </c>
      <c r="M614" s="5">
        <f>1+(L614/30-1)*0.4</f>
        <v>1.0355555555555556</v>
      </c>
      <c r="N614" s="5">
        <f>J614*K614*M614</f>
        <v>62.13333333333333</v>
      </c>
      <c r="O614" s="5">
        <f>I614+N614</f>
        <v>75.53333333333333</v>
      </c>
      <c r="P614" s="5">
        <v>1</v>
      </c>
      <c r="Q614" s="5">
        <f>O614*P614</f>
        <v>75.53333333333333</v>
      </c>
      <c r="R614" s="5">
        <f>Q614*35</f>
        <v>2643.6666666666665</v>
      </c>
    </row>
    <row r="615" spans="1:18" ht="14.25">
      <c r="A615" s="6" t="s">
        <v>88</v>
      </c>
      <c r="B615" s="5" t="s">
        <v>255</v>
      </c>
      <c r="C615" s="6" t="s">
        <v>167</v>
      </c>
      <c r="D615" s="6" t="s">
        <v>239</v>
      </c>
      <c r="E615" s="6" t="s">
        <v>248</v>
      </c>
      <c r="F615" s="6">
        <v>50</v>
      </c>
      <c r="G615" s="6"/>
      <c r="H615" s="5"/>
      <c r="I615" s="5"/>
      <c r="J615" s="6">
        <v>20</v>
      </c>
      <c r="K615" s="6">
        <v>1</v>
      </c>
      <c r="L615" s="5">
        <f>F615/K615</f>
        <v>50</v>
      </c>
      <c r="M615" s="5">
        <f>1+(L615/30-1)*0.4</f>
        <v>1.2666666666666666</v>
      </c>
      <c r="N615" s="5">
        <f>J615*K615*M615</f>
        <v>25.333333333333332</v>
      </c>
      <c r="O615" s="5">
        <f>I615+N615</f>
        <v>25.333333333333332</v>
      </c>
      <c r="P615" s="5">
        <v>1</v>
      </c>
      <c r="Q615" s="5">
        <f>O615*P615</f>
        <v>25.333333333333332</v>
      </c>
      <c r="R615" s="5">
        <f>Q615*35</f>
        <v>886.6666666666666</v>
      </c>
    </row>
    <row r="616" spans="1:18" ht="14.25">
      <c r="A616" s="15" t="s">
        <v>88</v>
      </c>
      <c r="B616" s="16" t="s">
        <v>255</v>
      </c>
      <c r="C616" s="17" t="s">
        <v>567</v>
      </c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>
        <v>140</v>
      </c>
    </row>
    <row r="617" spans="1:18" ht="14.25">
      <c r="A617" s="5" t="s">
        <v>303</v>
      </c>
      <c r="B617" s="5"/>
      <c r="C617" s="6" t="s">
        <v>445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>
        <v>15.6</v>
      </c>
      <c r="R617" s="5">
        <f>Q617*40</f>
        <v>624</v>
      </c>
    </row>
    <row r="618" spans="1:18" ht="14.25">
      <c r="A618" s="6" t="s">
        <v>89</v>
      </c>
      <c r="B618" s="5" t="s">
        <v>253</v>
      </c>
      <c r="C618" s="6" t="s">
        <v>219</v>
      </c>
      <c r="D618" s="6" t="s">
        <v>469</v>
      </c>
      <c r="E618" s="6" t="s">
        <v>247</v>
      </c>
      <c r="F618" s="6">
        <v>100</v>
      </c>
      <c r="G618" s="6">
        <v>32</v>
      </c>
      <c r="H618" s="5">
        <f>0.85+0.005*F618</f>
        <v>1.35</v>
      </c>
      <c r="I618" s="5">
        <f>G618*H618</f>
        <v>43.2</v>
      </c>
      <c r="J618" s="6">
        <v>18</v>
      </c>
      <c r="K618" s="6">
        <v>3</v>
      </c>
      <c r="L618" s="5">
        <f>F618/K618</f>
        <v>33.333333333333336</v>
      </c>
      <c r="M618" s="5">
        <f>1+(L618/30-1)*0.4</f>
        <v>1.0444444444444445</v>
      </c>
      <c r="N618" s="5">
        <f>J618*K618*M618</f>
        <v>56.400000000000006</v>
      </c>
      <c r="O618" s="5">
        <f>I618+N618</f>
        <v>99.60000000000001</v>
      </c>
      <c r="P618" s="5">
        <v>1</v>
      </c>
      <c r="Q618" s="5">
        <f>O618*P618</f>
        <v>99.60000000000001</v>
      </c>
      <c r="R618" s="5">
        <f>Q618*40</f>
        <v>3984.0000000000005</v>
      </c>
    </row>
    <row r="619" spans="1:18" ht="14.25">
      <c r="A619" s="6" t="s">
        <v>513</v>
      </c>
      <c r="B619" s="5" t="s">
        <v>254</v>
      </c>
      <c r="C619" s="6" t="s">
        <v>213</v>
      </c>
      <c r="D619" s="6" t="s">
        <v>241</v>
      </c>
      <c r="E619" s="6" t="s">
        <v>271</v>
      </c>
      <c r="F619" s="6">
        <v>23</v>
      </c>
      <c r="G619" s="6"/>
      <c r="H619" s="5"/>
      <c r="I619" s="5"/>
      <c r="J619" s="6">
        <v>20</v>
      </c>
      <c r="K619" s="6">
        <v>1</v>
      </c>
      <c r="L619" s="5">
        <f>F619/K619</f>
        <v>23</v>
      </c>
      <c r="M619" s="5">
        <f>1+(L619/30-1)*0.6</f>
        <v>0.8600000000000001</v>
      </c>
      <c r="N619" s="5">
        <f>J619*K619*M619</f>
        <v>17.200000000000003</v>
      </c>
      <c r="O619" s="5">
        <f>I619+N619</f>
        <v>17.200000000000003</v>
      </c>
      <c r="P619" s="5">
        <v>1</v>
      </c>
      <c r="Q619" s="5">
        <f>O619*P619</f>
        <v>17.200000000000003</v>
      </c>
      <c r="R619" s="5">
        <f>Q619*40</f>
        <v>688.0000000000001</v>
      </c>
    </row>
    <row r="620" spans="1:18" ht="14.25">
      <c r="A620" s="6" t="s">
        <v>513</v>
      </c>
      <c r="B620" s="5" t="s">
        <v>254</v>
      </c>
      <c r="C620" s="6" t="s">
        <v>213</v>
      </c>
      <c r="D620" s="6" t="s">
        <v>233</v>
      </c>
      <c r="E620" s="6" t="s">
        <v>271</v>
      </c>
      <c r="F620" s="6">
        <v>85</v>
      </c>
      <c r="G620" s="6"/>
      <c r="H620" s="5"/>
      <c r="I620" s="5"/>
      <c r="J620" s="6">
        <v>20</v>
      </c>
      <c r="K620" s="6">
        <v>1</v>
      </c>
      <c r="L620" s="5">
        <f>F620/K620</f>
        <v>85</v>
      </c>
      <c r="M620" s="5">
        <f>1+(L620/30-1)*0.4</f>
        <v>1.7333333333333334</v>
      </c>
      <c r="N620" s="5">
        <f>J620*K620*M620</f>
        <v>34.66666666666667</v>
      </c>
      <c r="O620" s="5">
        <f>I620+N620</f>
        <v>34.66666666666667</v>
      </c>
      <c r="P620" s="5">
        <v>1</v>
      </c>
      <c r="Q620" s="5">
        <f>O620*P620</f>
        <v>34.66666666666667</v>
      </c>
      <c r="R620" s="5">
        <f>Q620*40</f>
        <v>1386.666666666667</v>
      </c>
    </row>
    <row r="621" spans="1:18" ht="14.25">
      <c r="A621" s="15" t="s">
        <v>513</v>
      </c>
      <c r="B621" s="16" t="s">
        <v>254</v>
      </c>
      <c r="C621" s="17" t="s">
        <v>567</v>
      </c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>
        <v>1280</v>
      </c>
    </row>
    <row r="622" spans="1:18" ht="14.25">
      <c r="A622" s="15" t="s">
        <v>583</v>
      </c>
      <c r="B622" s="18" t="s">
        <v>523</v>
      </c>
      <c r="C622" s="17" t="s">
        <v>635</v>
      </c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>
        <v>720</v>
      </c>
    </row>
    <row r="623" spans="1:18" ht="14.25">
      <c r="A623" s="5" t="s">
        <v>288</v>
      </c>
      <c r="B623" s="5" t="s">
        <v>253</v>
      </c>
      <c r="C623" s="6" t="s">
        <v>445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>
        <v>28.6</v>
      </c>
      <c r="R623" s="5">
        <f>Q623*40</f>
        <v>1144</v>
      </c>
    </row>
    <row r="624" spans="1:18" ht="14.25">
      <c r="A624" s="6" t="s">
        <v>514</v>
      </c>
      <c r="B624" s="5" t="s">
        <v>257</v>
      </c>
      <c r="C624" s="6" t="s">
        <v>193</v>
      </c>
      <c r="D624" s="6" t="s">
        <v>465</v>
      </c>
      <c r="E624" s="6" t="s">
        <v>248</v>
      </c>
      <c r="F624" s="6">
        <v>91</v>
      </c>
      <c r="G624" s="6"/>
      <c r="H624" s="5"/>
      <c r="I624" s="5"/>
      <c r="J624" s="6">
        <v>8</v>
      </c>
      <c r="K624" s="6">
        <v>2</v>
      </c>
      <c r="L624" s="5">
        <f>F624/K624</f>
        <v>45.5</v>
      </c>
      <c r="M624" s="5">
        <f>1+(L624/30-1)*0.4</f>
        <v>1.2066666666666666</v>
      </c>
      <c r="N624" s="5">
        <f>J624*K624*M624</f>
        <v>19.306666666666665</v>
      </c>
      <c r="O624" s="5">
        <f>I624+N624</f>
        <v>19.306666666666665</v>
      </c>
      <c r="P624" s="5">
        <v>1</v>
      </c>
      <c r="Q624" s="5">
        <f>O624*P624</f>
        <v>19.306666666666665</v>
      </c>
      <c r="R624" s="5">
        <f>Q624*35</f>
        <v>675.7333333333332</v>
      </c>
    </row>
    <row r="625" spans="1:18" ht="14.25">
      <c r="A625" s="6" t="s">
        <v>514</v>
      </c>
      <c r="B625" s="5" t="s">
        <v>257</v>
      </c>
      <c r="C625" s="6" t="s">
        <v>174</v>
      </c>
      <c r="D625" s="6" t="s">
        <v>235</v>
      </c>
      <c r="E625" s="6" t="s">
        <v>271</v>
      </c>
      <c r="F625" s="6">
        <v>18</v>
      </c>
      <c r="G625" s="6"/>
      <c r="H625" s="5"/>
      <c r="I625" s="5"/>
      <c r="J625" s="6">
        <v>20</v>
      </c>
      <c r="K625" s="6">
        <f>F625/L625</f>
        <v>0.6</v>
      </c>
      <c r="L625" s="5">
        <v>30</v>
      </c>
      <c r="M625" s="5">
        <f>1+(L625/30-1)*0.6</f>
        <v>1</v>
      </c>
      <c r="N625" s="5">
        <f>J625*K625*M625</f>
        <v>12</v>
      </c>
      <c r="O625" s="5">
        <f>I625+N625</f>
        <v>12</v>
      </c>
      <c r="P625" s="5">
        <v>1</v>
      </c>
      <c r="Q625" s="5">
        <f>O625*P625</f>
        <v>12</v>
      </c>
      <c r="R625" s="5">
        <f>Q625*35</f>
        <v>420</v>
      </c>
    </row>
    <row r="626" spans="1:18" ht="14.25">
      <c r="A626" s="6" t="s">
        <v>514</v>
      </c>
      <c r="B626" s="5" t="s">
        <v>257</v>
      </c>
      <c r="C626" s="6" t="s">
        <v>154</v>
      </c>
      <c r="D626" s="6" t="s">
        <v>231</v>
      </c>
      <c r="E626" s="6" t="s">
        <v>271</v>
      </c>
      <c r="F626" s="6">
        <v>25</v>
      </c>
      <c r="G626" s="6"/>
      <c r="H626" s="5"/>
      <c r="I626" s="5"/>
      <c r="J626" s="6">
        <v>20</v>
      </c>
      <c r="K626" s="6">
        <v>1</v>
      </c>
      <c r="L626" s="5">
        <f>F626/K626</f>
        <v>25</v>
      </c>
      <c r="M626" s="5">
        <f>1+(L626/30-1)*0.6</f>
        <v>0.9</v>
      </c>
      <c r="N626" s="5">
        <f>J626*K626*M626</f>
        <v>18</v>
      </c>
      <c r="O626" s="5">
        <f>I626+N626</f>
        <v>18</v>
      </c>
      <c r="P626" s="5">
        <v>1</v>
      </c>
      <c r="Q626" s="5">
        <f>O626*P626</f>
        <v>18</v>
      </c>
      <c r="R626" s="5">
        <f>Q626*35</f>
        <v>630</v>
      </c>
    </row>
    <row r="627" spans="1:18" ht="14.25">
      <c r="A627" s="15" t="s">
        <v>641</v>
      </c>
      <c r="B627" s="18" t="s">
        <v>555</v>
      </c>
      <c r="C627" s="17" t="s">
        <v>635</v>
      </c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>
        <v>240</v>
      </c>
    </row>
    <row r="628" spans="1:18" ht="14.25">
      <c r="A628" s="15" t="s">
        <v>514</v>
      </c>
      <c r="B628" s="18" t="s">
        <v>257</v>
      </c>
      <c r="C628" s="17" t="s">
        <v>567</v>
      </c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>
        <v>140</v>
      </c>
    </row>
    <row r="629" spans="1:18" ht="14.25">
      <c r="A629" s="6" t="s">
        <v>515</v>
      </c>
      <c r="B629" s="5" t="s">
        <v>251</v>
      </c>
      <c r="C629" s="6" t="s">
        <v>225</v>
      </c>
      <c r="D629" s="6" t="s">
        <v>231</v>
      </c>
      <c r="E629" s="6" t="s">
        <v>271</v>
      </c>
      <c r="F629" s="6">
        <v>65</v>
      </c>
      <c r="G629" s="6">
        <v>16</v>
      </c>
      <c r="H629" s="5">
        <v>1.2</v>
      </c>
      <c r="I629" s="5">
        <f>G629*H629</f>
        <v>19.2</v>
      </c>
      <c r="J629" s="6">
        <v>10</v>
      </c>
      <c r="K629" s="6">
        <f>F629/L629</f>
        <v>2.1666666666666665</v>
      </c>
      <c r="L629" s="5">
        <v>30</v>
      </c>
      <c r="M629" s="5">
        <f>1+(L629/30-1)*0.6</f>
        <v>1</v>
      </c>
      <c r="N629" s="5">
        <f>J629*K629*M629</f>
        <v>21.666666666666664</v>
      </c>
      <c r="O629" s="5">
        <f>I629+N629</f>
        <v>40.86666666666666</v>
      </c>
      <c r="P629" s="5">
        <v>1</v>
      </c>
      <c r="Q629" s="5">
        <f>O629*P629</f>
        <v>40.86666666666666</v>
      </c>
      <c r="R629" s="5">
        <f>Q629*35</f>
        <v>1430.333333333333</v>
      </c>
    </row>
    <row r="630" spans="1:18" ht="14.25">
      <c r="A630" s="6" t="s">
        <v>90</v>
      </c>
      <c r="B630" s="5" t="s">
        <v>251</v>
      </c>
      <c r="C630" s="6" t="s">
        <v>226</v>
      </c>
      <c r="D630" s="6" t="s">
        <v>481</v>
      </c>
      <c r="E630" s="6" t="s">
        <v>248</v>
      </c>
      <c r="F630" s="6">
        <v>49</v>
      </c>
      <c r="G630" s="8">
        <v>26</v>
      </c>
      <c r="H630" s="5">
        <v>1.2</v>
      </c>
      <c r="I630" s="5">
        <f>G630*H630</f>
        <v>31.2</v>
      </c>
      <c r="J630" s="8"/>
      <c r="K630" s="8"/>
      <c r="L630" s="5"/>
      <c r="M630" s="5"/>
      <c r="N630" s="5"/>
      <c r="O630" s="5">
        <f>I630+N630</f>
        <v>31.2</v>
      </c>
      <c r="P630" s="5">
        <v>1</v>
      </c>
      <c r="Q630" s="5">
        <f>O630*P630</f>
        <v>31.2</v>
      </c>
      <c r="R630" s="5">
        <f>Q630*35</f>
        <v>1092</v>
      </c>
    </row>
    <row r="631" spans="1:18" ht="14.25">
      <c r="A631" s="6" t="s">
        <v>90</v>
      </c>
      <c r="B631" s="5" t="s">
        <v>251</v>
      </c>
      <c r="C631" s="6" t="s">
        <v>130</v>
      </c>
      <c r="D631" s="6" t="s">
        <v>448</v>
      </c>
      <c r="E631" s="6" t="s">
        <v>248</v>
      </c>
      <c r="F631" s="6">
        <v>138</v>
      </c>
      <c r="G631" s="6">
        <v>30</v>
      </c>
      <c r="H631" s="5">
        <f>0.85+0.005*F631</f>
        <v>1.54</v>
      </c>
      <c r="I631" s="5">
        <f>G631*H631</f>
        <v>46.2</v>
      </c>
      <c r="J631" s="6"/>
      <c r="K631" s="6"/>
      <c r="L631" s="5"/>
      <c r="M631" s="5"/>
      <c r="N631" s="5"/>
      <c r="O631" s="5">
        <f>I631+N631</f>
        <v>46.2</v>
      </c>
      <c r="P631" s="5">
        <v>1</v>
      </c>
      <c r="Q631" s="5">
        <f>O631*P631</f>
        <v>46.2</v>
      </c>
      <c r="R631" s="5">
        <f>Q631*35</f>
        <v>1617</v>
      </c>
    </row>
    <row r="632" spans="1:18" ht="14.25">
      <c r="A632" s="6" t="s">
        <v>90</v>
      </c>
      <c r="B632" s="5" t="s">
        <v>251</v>
      </c>
      <c r="C632" s="6" t="s">
        <v>169</v>
      </c>
      <c r="D632" s="6" t="s">
        <v>240</v>
      </c>
      <c r="E632" s="6" t="s">
        <v>248</v>
      </c>
      <c r="F632" s="6">
        <v>75</v>
      </c>
      <c r="G632" s="6">
        <v>6</v>
      </c>
      <c r="H632" s="5">
        <f>0.85+0.005*F632</f>
        <v>1.225</v>
      </c>
      <c r="I632" s="5">
        <f>G632*H632</f>
        <v>7.3500000000000005</v>
      </c>
      <c r="J632" s="6">
        <v>4</v>
      </c>
      <c r="K632" s="6">
        <f>F632/L632</f>
        <v>2.5</v>
      </c>
      <c r="L632" s="5">
        <v>30</v>
      </c>
      <c r="M632" s="5">
        <f>1+(L632/30-1)*0.6</f>
        <v>1</v>
      </c>
      <c r="N632" s="5">
        <f>J632*K632*M632</f>
        <v>10</v>
      </c>
      <c r="O632" s="5">
        <f>I632+N632</f>
        <v>17.35</v>
      </c>
      <c r="P632" s="5">
        <v>1</v>
      </c>
      <c r="Q632" s="5">
        <f>O632*P632</f>
        <v>17.35</v>
      </c>
      <c r="R632" s="5">
        <f>Q632*35</f>
        <v>607.25</v>
      </c>
    </row>
    <row r="633" spans="1:18" ht="14.25">
      <c r="A633" s="6" t="s">
        <v>90</v>
      </c>
      <c r="B633" s="5" t="s">
        <v>251</v>
      </c>
      <c r="C633" s="6" t="s">
        <v>227</v>
      </c>
      <c r="D633" s="6" t="s">
        <v>240</v>
      </c>
      <c r="E633" s="6" t="s">
        <v>248</v>
      </c>
      <c r="F633" s="6">
        <v>75</v>
      </c>
      <c r="G633" s="6"/>
      <c r="H633" s="5"/>
      <c r="I633" s="5"/>
      <c r="J633" s="6">
        <v>36</v>
      </c>
      <c r="K633" s="6">
        <v>1</v>
      </c>
      <c r="L633" s="5">
        <f>F633/K633</f>
        <v>75</v>
      </c>
      <c r="M633" s="5">
        <f>1+(L633/30-1)*0.4</f>
        <v>1.6</v>
      </c>
      <c r="N633" s="5">
        <f>J633*K633*M633</f>
        <v>57.6</v>
      </c>
      <c r="O633" s="5">
        <f>I633+N633</f>
        <v>57.6</v>
      </c>
      <c r="P633" s="5">
        <v>1</v>
      </c>
      <c r="Q633" s="5">
        <f>O633*P633</f>
        <v>57.6</v>
      </c>
      <c r="R633" s="5">
        <f>Q633*35</f>
        <v>2016</v>
      </c>
    </row>
    <row r="634" spans="1:18" ht="14.25">
      <c r="A634" s="6" t="s">
        <v>90</v>
      </c>
      <c r="B634" s="5" t="s">
        <v>251</v>
      </c>
      <c r="C634" s="6" t="s">
        <v>226</v>
      </c>
      <c r="D634" s="6" t="s">
        <v>529</v>
      </c>
      <c r="E634" s="6" t="s">
        <v>525</v>
      </c>
      <c r="F634" s="6"/>
      <c r="G634" s="8"/>
      <c r="H634" s="5"/>
      <c r="I634" s="5"/>
      <c r="J634" s="8"/>
      <c r="K634" s="8"/>
      <c r="L634" s="5"/>
      <c r="M634" s="5"/>
      <c r="N634" s="5"/>
      <c r="O634" s="5"/>
      <c r="P634" s="5"/>
      <c r="Q634" s="5" t="s">
        <v>564</v>
      </c>
      <c r="R634" s="5">
        <v>218.4</v>
      </c>
    </row>
    <row r="635" spans="1:18" ht="14.25">
      <c r="A635" s="15" t="s">
        <v>90</v>
      </c>
      <c r="B635" s="16" t="s">
        <v>251</v>
      </c>
      <c r="C635" s="17" t="s">
        <v>567</v>
      </c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>
        <v>910</v>
      </c>
    </row>
    <row r="636" spans="1:18" ht="14.25">
      <c r="A636" s="15" t="s">
        <v>90</v>
      </c>
      <c r="B636" s="18" t="s">
        <v>251</v>
      </c>
      <c r="C636" s="17" t="s">
        <v>635</v>
      </c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>
        <v>1440</v>
      </c>
    </row>
    <row r="637" spans="1:18" ht="14.25">
      <c r="A637" s="15" t="s">
        <v>90</v>
      </c>
      <c r="B637" s="18" t="s">
        <v>251</v>
      </c>
      <c r="C637" s="6" t="s">
        <v>666</v>
      </c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>
        <v>500</v>
      </c>
    </row>
    <row r="638" spans="1:18" ht="14.25">
      <c r="A638" s="6" t="s">
        <v>92</v>
      </c>
      <c r="B638" s="6" t="s">
        <v>251</v>
      </c>
      <c r="C638" s="6" t="s">
        <v>118</v>
      </c>
      <c r="D638" s="6" t="s">
        <v>230</v>
      </c>
      <c r="E638" s="6" t="s">
        <v>271</v>
      </c>
      <c r="F638" s="6">
        <v>136</v>
      </c>
      <c r="G638" s="6"/>
      <c r="H638" s="6"/>
      <c r="I638" s="6"/>
      <c r="J638" s="6">
        <v>20</v>
      </c>
      <c r="K638" s="6">
        <v>1</v>
      </c>
      <c r="L638" s="6">
        <f>F638/K638</f>
        <v>136</v>
      </c>
      <c r="M638" s="6">
        <f>1+(L638/30-1)*0.4</f>
        <v>2.413333333333333</v>
      </c>
      <c r="N638" s="6">
        <f>J638*K638*M638</f>
        <v>48.266666666666666</v>
      </c>
      <c r="O638" s="6">
        <f>I638+N638</f>
        <v>48.266666666666666</v>
      </c>
      <c r="P638" s="6">
        <v>1</v>
      </c>
      <c r="Q638" s="6">
        <f>O638*P638</f>
        <v>48.266666666666666</v>
      </c>
      <c r="R638" s="5">
        <f>Q638*35</f>
        <v>1689.3333333333333</v>
      </c>
    </row>
    <row r="639" spans="1:18" ht="14.25">
      <c r="A639" s="6" t="s">
        <v>91</v>
      </c>
      <c r="B639" s="5" t="s">
        <v>251</v>
      </c>
      <c r="C639" s="6" t="s">
        <v>516</v>
      </c>
      <c r="D639" s="6" t="s">
        <v>229</v>
      </c>
      <c r="E639" s="6" t="s">
        <v>248</v>
      </c>
      <c r="F639" s="6">
        <v>27</v>
      </c>
      <c r="G639" s="6">
        <v>30</v>
      </c>
      <c r="H639" s="5">
        <v>1.2</v>
      </c>
      <c r="I639" s="5">
        <f>G639*H639</f>
        <v>36</v>
      </c>
      <c r="J639" s="6">
        <v>8</v>
      </c>
      <c r="K639" s="6">
        <v>1</v>
      </c>
      <c r="L639" s="5">
        <f>F639/K639</f>
        <v>27</v>
      </c>
      <c r="M639" s="5">
        <f>1+(L639/30-1)*0.6</f>
        <v>0.9400000000000001</v>
      </c>
      <c r="N639" s="5">
        <f>J639*K639*M639</f>
        <v>7.5200000000000005</v>
      </c>
      <c r="O639" s="5">
        <f>I639+N639</f>
        <v>43.52</v>
      </c>
      <c r="P639" s="5">
        <v>1</v>
      </c>
      <c r="Q639" s="5">
        <f>O639*P639</f>
        <v>43.52</v>
      </c>
      <c r="R639" s="5">
        <f>Q639*35</f>
        <v>1523.2</v>
      </c>
    </row>
    <row r="640" spans="1:18" ht="14.25">
      <c r="A640" s="6" t="s">
        <v>91</v>
      </c>
      <c r="B640" s="5" t="s">
        <v>251</v>
      </c>
      <c r="C640" s="6" t="s">
        <v>517</v>
      </c>
      <c r="D640" s="6" t="s">
        <v>233</v>
      </c>
      <c r="E640" s="6" t="s">
        <v>247</v>
      </c>
      <c r="F640" s="6">
        <v>85</v>
      </c>
      <c r="G640" s="6"/>
      <c r="H640" s="5"/>
      <c r="I640" s="5"/>
      <c r="J640" s="6">
        <v>10</v>
      </c>
      <c r="K640" s="6">
        <v>2</v>
      </c>
      <c r="L640" s="5">
        <f>F640/K640</f>
        <v>42.5</v>
      </c>
      <c r="M640" s="5">
        <f>1+(L640/30-1)*0.4</f>
        <v>1.1666666666666667</v>
      </c>
      <c r="N640" s="5">
        <f>J640*K640*M640</f>
        <v>23.333333333333336</v>
      </c>
      <c r="O640" s="5">
        <f>I640+N640</f>
        <v>23.333333333333336</v>
      </c>
      <c r="P640" s="5">
        <v>1</v>
      </c>
      <c r="Q640" s="5">
        <f>O640*P640</f>
        <v>23.333333333333336</v>
      </c>
      <c r="R640" s="5">
        <f>Q640*35</f>
        <v>816.6666666666667</v>
      </c>
    </row>
    <row r="641" spans="1:18" ht="14.25">
      <c r="A641" s="6" t="s">
        <v>92</v>
      </c>
      <c r="B641" s="5" t="s">
        <v>251</v>
      </c>
      <c r="C641" s="6" t="s">
        <v>136</v>
      </c>
      <c r="D641" s="6" t="s">
        <v>240</v>
      </c>
      <c r="E641" s="6" t="s">
        <v>271</v>
      </c>
      <c r="F641" s="6">
        <v>60</v>
      </c>
      <c r="G641" s="6">
        <v>14</v>
      </c>
      <c r="H641" s="5">
        <v>1.2</v>
      </c>
      <c r="I641" s="5">
        <f>G641*H641</f>
        <v>16.8</v>
      </c>
      <c r="J641" s="6">
        <v>2</v>
      </c>
      <c r="K641" s="6">
        <v>1</v>
      </c>
      <c r="L641" s="5">
        <f>F641/K641</f>
        <v>60</v>
      </c>
      <c r="M641" s="5">
        <f>1+(L641/30-1)*0.4</f>
        <v>1.4</v>
      </c>
      <c r="N641" s="5">
        <f>J641*K641*M641</f>
        <v>2.8</v>
      </c>
      <c r="O641" s="5">
        <f>I641+N641</f>
        <v>19.6</v>
      </c>
      <c r="P641" s="5">
        <v>1</v>
      </c>
      <c r="Q641" s="5">
        <f>O641*P641</f>
        <v>19.6</v>
      </c>
      <c r="R641" s="5">
        <f>Q641*35</f>
        <v>686</v>
      </c>
    </row>
    <row r="642" spans="1:18" ht="14.25">
      <c r="A642" s="5" t="s">
        <v>92</v>
      </c>
      <c r="B642" s="5" t="s">
        <v>251</v>
      </c>
      <c r="C642" s="5" t="s">
        <v>317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>
        <v>78</v>
      </c>
      <c r="R642" s="5">
        <f>Q642*15</f>
        <v>1170</v>
      </c>
    </row>
    <row r="643" spans="1:18" ht="14.25">
      <c r="A643" s="6" t="s">
        <v>92</v>
      </c>
      <c r="B643" s="5" t="s">
        <v>251</v>
      </c>
      <c r="C643" s="6" t="s">
        <v>518</v>
      </c>
      <c r="D643" s="6" t="s">
        <v>261</v>
      </c>
      <c r="E643" s="6" t="s">
        <v>247</v>
      </c>
      <c r="F643" s="6">
        <v>37</v>
      </c>
      <c r="G643" s="6">
        <v>60</v>
      </c>
      <c r="H643" s="5">
        <v>1.2</v>
      </c>
      <c r="I643" s="5">
        <f>G643*H643</f>
        <v>72</v>
      </c>
      <c r="J643" s="6">
        <v>40</v>
      </c>
      <c r="K643" s="6">
        <v>1</v>
      </c>
      <c r="L643" s="5">
        <f>F643/K643</f>
        <v>37</v>
      </c>
      <c r="M643" s="5">
        <f>1+(L643/30-1)*0.4</f>
        <v>1.0933333333333333</v>
      </c>
      <c r="N643" s="5">
        <f>J643*K643*M643</f>
        <v>43.733333333333334</v>
      </c>
      <c r="O643" s="5">
        <f>I643+N643</f>
        <v>115.73333333333333</v>
      </c>
      <c r="P643" s="5">
        <v>1</v>
      </c>
      <c r="Q643" s="5">
        <f>O643*P643</f>
        <v>115.73333333333333</v>
      </c>
      <c r="R643" s="5">
        <f>Q643*35</f>
        <v>4050.6666666666665</v>
      </c>
    </row>
    <row r="644" spans="1:18" ht="14.25">
      <c r="A644" s="6" t="s">
        <v>91</v>
      </c>
      <c r="B644" s="5" t="s">
        <v>251</v>
      </c>
      <c r="C644" s="6" t="s">
        <v>561</v>
      </c>
      <c r="D644" s="6" t="s">
        <v>526</v>
      </c>
      <c r="E644" s="6" t="s">
        <v>541</v>
      </c>
      <c r="F644" s="6"/>
      <c r="G644" s="6"/>
      <c r="H644" s="5"/>
      <c r="I644" s="5"/>
      <c r="J644" s="6"/>
      <c r="K644" s="6"/>
      <c r="L644" s="5"/>
      <c r="M644" s="5"/>
      <c r="N644" s="5"/>
      <c r="O644" s="5"/>
      <c r="P644" s="5"/>
      <c r="Q644" s="5" t="s">
        <v>564</v>
      </c>
      <c r="R644" s="5">
        <v>163.3333333</v>
      </c>
    </row>
    <row r="645" spans="1:18" ht="14.25">
      <c r="A645" s="6" t="s">
        <v>562</v>
      </c>
      <c r="B645" s="5" t="s">
        <v>251</v>
      </c>
      <c r="C645" s="6" t="s">
        <v>563</v>
      </c>
      <c r="D645" s="6" t="s">
        <v>553</v>
      </c>
      <c r="E645" s="6" t="s">
        <v>541</v>
      </c>
      <c r="F645" s="6"/>
      <c r="G645" s="6"/>
      <c r="H645" s="5"/>
      <c r="I645" s="5"/>
      <c r="J645" s="6"/>
      <c r="K645" s="6"/>
      <c r="L645" s="5"/>
      <c r="M645" s="5"/>
      <c r="N645" s="5"/>
      <c r="O645" s="5"/>
      <c r="P645" s="5"/>
      <c r="Q645" s="5" t="s">
        <v>564</v>
      </c>
      <c r="R645" s="5">
        <v>810.1</v>
      </c>
    </row>
    <row r="646" spans="1:18" ht="14.25">
      <c r="A646" s="15" t="s">
        <v>92</v>
      </c>
      <c r="B646" s="16" t="s">
        <v>251</v>
      </c>
      <c r="C646" s="17" t="s">
        <v>567</v>
      </c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>
        <v>280</v>
      </c>
    </row>
    <row r="647" spans="1:18" ht="14.25">
      <c r="A647" s="15" t="s">
        <v>562</v>
      </c>
      <c r="B647" s="18" t="s">
        <v>251</v>
      </c>
      <c r="C647" s="17" t="s">
        <v>635</v>
      </c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>
        <v>240</v>
      </c>
    </row>
    <row r="648" spans="1:18" ht="14.25">
      <c r="A648" s="15" t="s">
        <v>562</v>
      </c>
      <c r="B648" s="18" t="s">
        <v>251</v>
      </c>
      <c r="C648" s="6" t="s">
        <v>666</v>
      </c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>
        <v>300</v>
      </c>
    </row>
    <row r="649" spans="1:18" ht="14.25">
      <c r="A649" s="6" t="s">
        <v>93</v>
      </c>
      <c r="B649" s="5" t="s">
        <v>257</v>
      </c>
      <c r="C649" s="6" t="s">
        <v>124</v>
      </c>
      <c r="D649" s="6" t="s">
        <v>233</v>
      </c>
      <c r="E649" s="6" t="s">
        <v>247</v>
      </c>
      <c r="F649" s="6">
        <v>83</v>
      </c>
      <c r="G649" s="6"/>
      <c r="H649" s="5"/>
      <c r="I649" s="5"/>
      <c r="J649" s="6">
        <v>2</v>
      </c>
      <c r="K649" s="6">
        <v>2</v>
      </c>
      <c r="L649" s="5">
        <f>F649/K649</f>
        <v>41.5</v>
      </c>
      <c r="M649" s="5">
        <f>1+(L649/30-1)*0.4</f>
        <v>1.1533333333333333</v>
      </c>
      <c r="N649" s="5">
        <f>J649*K649*M649</f>
        <v>4.613333333333333</v>
      </c>
      <c r="O649" s="5">
        <f>I649+N649</f>
        <v>4.613333333333333</v>
      </c>
      <c r="P649" s="5">
        <v>1</v>
      </c>
      <c r="Q649" s="5">
        <f>O649*P649</f>
        <v>4.613333333333333</v>
      </c>
      <c r="R649" s="5">
        <f>Q649*35</f>
        <v>161.46666666666667</v>
      </c>
    </row>
    <row r="650" spans="1:18" ht="14.25">
      <c r="A650" s="6" t="s">
        <v>93</v>
      </c>
      <c r="B650" s="5" t="s">
        <v>257</v>
      </c>
      <c r="C650" s="6" t="s">
        <v>125</v>
      </c>
      <c r="D650" s="6" t="s">
        <v>240</v>
      </c>
      <c r="E650" s="6" t="s">
        <v>248</v>
      </c>
      <c r="F650" s="6">
        <v>74</v>
      </c>
      <c r="G650" s="6"/>
      <c r="H650" s="5"/>
      <c r="I650" s="5"/>
      <c r="J650" s="6">
        <v>2</v>
      </c>
      <c r="K650" s="6">
        <v>2</v>
      </c>
      <c r="L650" s="5">
        <f>F650/K650</f>
        <v>37</v>
      </c>
      <c r="M650" s="5">
        <f>1+(L650/30-1)*0.4</f>
        <v>1.0933333333333333</v>
      </c>
      <c r="N650" s="5">
        <f>J650*K650*M650</f>
        <v>4.373333333333333</v>
      </c>
      <c r="O650" s="5">
        <f>I650+N650</f>
        <v>4.373333333333333</v>
      </c>
      <c r="P650" s="5">
        <v>1</v>
      </c>
      <c r="Q650" s="5">
        <f>O650*P650</f>
        <v>4.373333333333333</v>
      </c>
      <c r="R650" s="5">
        <f>Q650*35</f>
        <v>153.06666666666666</v>
      </c>
    </row>
    <row r="651" spans="1:18" ht="14.25">
      <c r="A651" s="6" t="s">
        <v>94</v>
      </c>
      <c r="B651" s="5" t="s">
        <v>253</v>
      </c>
      <c r="C651" s="6" t="s">
        <v>265</v>
      </c>
      <c r="D651" s="6" t="s">
        <v>455</v>
      </c>
      <c r="E651" s="6" t="s">
        <v>247</v>
      </c>
      <c r="F651" s="6">
        <v>123</v>
      </c>
      <c r="G651" s="6">
        <v>2</v>
      </c>
      <c r="H651" s="5">
        <f>0.85+0.005*F651</f>
        <v>1.4649999999999999</v>
      </c>
      <c r="I651" s="5">
        <f>G651*H651</f>
        <v>2.9299999999999997</v>
      </c>
      <c r="J651" s="6"/>
      <c r="K651" s="6"/>
      <c r="L651" s="5"/>
      <c r="M651" s="5"/>
      <c r="N651" s="5"/>
      <c r="O651" s="5">
        <f>I651+N651</f>
        <v>2.9299999999999997</v>
      </c>
      <c r="P651" s="5">
        <v>1</v>
      </c>
      <c r="Q651" s="5">
        <f>O651*P651</f>
        <v>2.9299999999999997</v>
      </c>
      <c r="R651" s="5">
        <f>Q651*40</f>
        <v>117.19999999999999</v>
      </c>
    </row>
    <row r="652" spans="1:18" ht="14.25">
      <c r="A652" s="6" t="s">
        <v>94</v>
      </c>
      <c r="B652" s="5" t="s">
        <v>253</v>
      </c>
      <c r="C652" s="6" t="s">
        <v>266</v>
      </c>
      <c r="D652" s="6" t="s">
        <v>241</v>
      </c>
      <c r="E652" s="6" t="s">
        <v>248</v>
      </c>
      <c r="F652" s="6">
        <v>46</v>
      </c>
      <c r="G652" s="6">
        <v>6</v>
      </c>
      <c r="H652" s="5">
        <v>1.2</v>
      </c>
      <c r="I652" s="5">
        <f>G652*H652</f>
        <v>7.199999999999999</v>
      </c>
      <c r="J652" s="6"/>
      <c r="K652" s="6"/>
      <c r="L652" s="5"/>
      <c r="M652" s="5"/>
      <c r="N652" s="5"/>
      <c r="O652" s="5">
        <f>I652+N652</f>
        <v>7.199999999999999</v>
      </c>
      <c r="P652" s="5">
        <v>1</v>
      </c>
      <c r="Q652" s="5">
        <f>O652*P652</f>
        <v>7.199999999999999</v>
      </c>
      <c r="R652" s="5">
        <f>Q652*40</f>
        <v>288</v>
      </c>
    </row>
    <row r="653" spans="1:18" ht="14.25">
      <c r="A653" s="6" t="s">
        <v>94</v>
      </c>
      <c r="B653" s="5" t="s">
        <v>253</v>
      </c>
      <c r="C653" s="6" t="s">
        <v>197</v>
      </c>
      <c r="D653" s="6" t="s">
        <v>240</v>
      </c>
      <c r="E653" s="6" t="s">
        <v>248</v>
      </c>
      <c r="F653" s="6">
        <v>75</v>
      </c>
      <c r="G653" s="6">
        <v>12</v>
      </c>
      <c r="H653" s="5">
        <f>0.85+0.005*F653</f>
        <v>1.225</v>
      </c>
      <c r="I653" s="5">
        <f>G653*H653</f>
        <v>14.700000000000001</v>
      </c>
      <c r="J653" s="6"/>
      <c r="K653" s="6"/>
      <c r="L653" s="5"/>
      <c r="M653" s="5"/>
      <c r="N653" s="5"/>
      <c r="O653" s="5">
        <f>I653+N653</f>
        <v>14.700000000000001</v>
      </c>
      <c r="P653" s="5">
        <v>1</v>
      </c>
      <c r="Q653" s="5">
        <f>O653*P653</f>
        <v>14.700000000000001</v>
      </c>
      <c r="R653" s="5">
        <f>Q653*40</f>
        <v>588</v>
      </c>
    </row>
    <row r="654" spans="1:18" ht="14.25">
      <c r="A654" s="15" t="s">
        <v>94</v>
      </c>
      <c r="B654" s="18" t="s">
        <v>253</v>
      </c>
      <c r="C654" s="17" t="s">
        <v>567</v>
      </c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>
        <v>1520</v>
      </c>
    </row>
    <row r="655" spans="1:18" ht="14.25">
      <c r="A655" s="15" t="s">
        <v>94</v>
      </c>
      <c r="B655" s="18" t="s">
        <v>530</v>
      </c>
      <c r="C655" s="17" t="s">
        <v>635</v>
      </c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>
        <v>1920</v>
      </c>
    </row>
    <row r="656" spans="1:18" ht="14.25">
      <c r="A656" s="15" t="s">
        <v>94</v>
      </c>
      <c r="B656" s="18" t="s">
        <v>530</v>
      </c>
      <c r="C656" s="6" t="s">
        <v>666</v>
      </c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>
        <v>300</v>
      </c>
    </row>
    <row r="657" spans="1:18" ht="14.25">
      <c r="A657" s="5" t="s">
        <v>289</v>
      </c>
      <c r="B657" s="5" t="s">
        <v>253</v>
      </c>
      <c r="C657" s="6" t="s">
        <v>445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>
        <v>158.86</v>
      </c>
      <c r="R657" s="5">
        <f>Q657*40</f>
        <v>6354.400000000001</v>
      </c>
    </row>
    <row r="658" spans="1:18" ht="14.25">
      <c r="A658" s="6" t="s">
        <v>97</v>
      </c>
      <c r="B658" s="5" t="s">
        <v>253</v>
      </c>
      <c r="C658" s="6" t="s">
        <v>226</v>
      </c>
      <c r="D658" s="6" t="s">
        <v>481</v>
      </c>
      <c r="E658" s="6" t="s">
        <v>248</v>
      </c>
      <c r="F658" s="6">
        <v>49</v>
      </c>
      <c r="G658" s="8">
        <v>26</v>
      </c>
      <c r="H658" s="5">
        <v>1.2</v>
      </c>
      <c r="I658" s="5">
        <f>G658*H658</f>
        <v>31.2</v>
      </c>
      <c r="J658" s="8"/>
      <c r="K658" s="8"/>
      <c r="L658" s="5"/>
      <c r="M658" s="5"/>
      <c r="N658" s="5"/>
      <c r="O658" s="5">
        <f>I658+N658</f>
        <v>31.2</v>
      </c>
      <c r="P658" s="5">
        <v>1</v>
      </c>
      <c r="Q658" s="5">
        <f>O658*P658</f>
        <v>31.2</v>
      </c>
      <c r="R658" s="5">
        <f>Q658*40</f>
        <v>1248</v>
      </c>
    </row>
    <row r="659" spans="1:18" ht="14.25">
      <c r="A659" s="6" t="s">
        <v>97</v>
      </c>
      <c r="B659" s="6" t="s">
        <v>252</v>
      </c>
      <c r="C659" s="6" t="s">
        <v>269</v>
      </c>
      <c r="D659" s="6" t="s">
        <v>268</v>
      </c>
      <c r="E659" s="6" t="s">
        <v>247</v>
      </c>
      <c r="F659" s="6">
        <v>98</v>
      </c>
      <c r="G659" s="6">
        <v>30</v>
      </c>
      <c r="H659" s="6">
        <f>0.85+0.005*F659</f>
        <v>1.3399999999999999</v>
      </c>
      <c r="I659" s="6">
        <f>G659*H659</f>
        <v>40.199999999999996</v>
      </c>
      <c r="J659" s="6"/>
      <c r="K659" s="6"/>
      <c r="L659" s="6"/>
      <c r="M659" s="6"/>
      <c r="N659" s="6"/>
      <c r="O659" s="6">
        <f>I659+N659</f>
        <v>40.199999999999996</v>
      </c>
      <c r="P659" s="6">
        <v>1</v>
      </c>
      <c r="Q659" s="6">
        <f>O659*P659</f>
        <v>40.199999999999996</v>
      </c>
      <c r="R659" s="5">
        <f>Q659*40</f>
        <v>1607.9999999999998</v>
      </c>
    </row>
    <row r="660" spans="1:18" ht="14.25">
      <c r="A660" s="6" t="s">
        <v>96</v>
      </c>
      <c r="B660" s="5" t="s">
        <v>253</v>
      </c>
      <c r="C660" s="6" t="s">
        <v>228</v>
      </c>
      <c r="D660" s="6" t="s">
        <v>462</v>
      </c>
      <c r="E660" s="6" t="s">
        <v>271</v>
      </c>
      <c r="F660" s="6">
        <v>46</v>
      </c>
      <c r="G660" s="6">
        <v>30</v>
      </c>
      <c r="H660" s="5">
        <v>1.2</v>
      </c>
      <c r="I660" s="5">
        <f>G660*H660</f>
        <v>36</v>
      </c>
      <c r="J660" s="6"/>
      <c r="K660" s="6"/>
      <c r="L660" s="5"/>
      <c r="M660" s="5"/>
      <c r="N660" s="5"/>
      <c r="O660" s="5">
        <f>I660+N660</f>
        <v>36</v>
      </c>
      <c r="P660" s="5">
        <v>1</v>
      </c>
      <c r="Q660" s="5">
        <f>O660*P660</f>
        <v>36</v>
      </c>
      <c r="R660" s="5">
        <f>Q660*40</f>
        <v>1440</v>
      </c>
    </row>
    <row r="661" spans="1:18" ht="14.25">
      <c r="A661" s="15" t="s">
        <v>97</v>
      </c>
      <c r="B661" s="18" t="s">
        <v>253</v>
      </c>
      <c r="C661" s="17" t="s">
        <v>567</v>
      </c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>
        <v>1280</v>
      </c>
    </row>
    <row r="662" spans="1:18" ht="14.25">
      <c r="A662" s="5" t="s">
        <v>519</v>
      </c>
      <c r="B662" s="5" t="s">
        <v>447</v>
      </c>
      <c r="C662" s="5" t="s">
        <v>304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>
        <v>14.1</v>
      </c>
      <c r="R662" s="5">
        <f>Q662*35</f>
        <v>493.5</v>
      </c>
    </row>
    <row r="663" spans="1:18" ht="14.25">
      <c r="A663" s="18" t="s">
        <v>633</v>
      </c>
      <c r="B663" s="18" t="s">
        <v>257</v>
      </c>
      <c r="C663" s="17" t="s">
        <v>567</v>
      </c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>
        <v>70</v>
      </c>
    </row>
    <row r="664" spans="1:18" ht="14.25">
      <c r="A664" s="6" t="s">
        <v>95</v>
      </c>
      <c r="B664" s="5" t="s">
        <v>253</v>
      </c>
      <c r="C664" s="6" t="s">
        <v>170</v>
      </c>
      <c r="D664" s="6" t="s">
        <v>240</v>
      </c>
      <c r="E664" s="6" t="s">
        <v>248</v>
      </c>
      <c r="F664" s="6">
        <v>75</v>
      </c>
      <c r="G664" s="6">
        <v>40</v>
      </c>
      <c r="H664" s="5">
        <f>0.85+0.005*F664</f>
        <v>1.225</v>
      </c>
      <c r="I664" s="5">
        <f>G664*H664</f>
        <v>49</v>
      </c>
      <c r="J664" s="6"/>
      <c r="K664" s="6"/>
      <c r="L664" s="5"/>
      <c r="M664" s="5"/>
      <c r="N664" s="5"/>
      <c r="O664" s="5">
        <f>I664+N664</f>
        <v>49</v>
      </c>
      <c r="P664" s="5">
        <v>1</v>
      </c>
      <c r="Q664" s="5">
        <f>O664*P664</f>
        <v>49</v>
      </c>
      <c r="R664" s="5">
        <f>Q664*40</f>
        <v>1960</v>
      </c>
    </row>
    <row r="665" spans="1:18" ht="14.25">
      <c r="A665" s="6" t="s">
        <v>95</v>
      </c>
      <c r="B665" s="5" t="s">
        <v>253</v>
      </c>
      <c r="C665" s="6" t="s">
        <v>170</v>
      </c>
      <c r="D665" s="6" t="s">
        <v>451</v>
      </c>
      <c r="E665" s="6" t="s">
        <v>248</v>
      </c>
      <c r="F665" s="6">
        <v>113</v>
      </c>
      <c r="G665" s="6">
        <v>40</v>
      </c>
      <c r="H665" s="5">
        <f>0.85+0.005*F665</f>
        <v>1.415</v>
      </c>
      <c r="I665" s="5">
        <f>G665*H665</f>
        <v>56.6</v>
      </c>
      <c r="J665" s="6"/>
      <c r="K665" s="6"/>
      <c r="L665" s="5"/>
      <c r="M665" s="5"/>
      <c r="N665" s="5"/>
      <c r="O665" s="5">
        <f>I665+N665</f>
        <v>56.6</v>
      </c>
      <c r="P665" s="5">
        <v>1</v>
      </c>
      <c r="Q665" s="5">
        <f>O665*P665</f>
        <v>56.6</v>
      </c>
      <c r="R665" s="5">
        <f>Q665*40</f>
        <v>2264</v>
      </c>
    </row>
    <row r="666" spans="1:18" ht="14.25">
      <c r="A666" s="5" t="s">
        <v>313</v>
      </c>
      <c r="B666" s="5" t="s">
        <v>253</v>
      </c>
      <c r="C666" s="5" t="s">
        <v>317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>
        <v>80.5</v>
      </c>
      <c r="R666" s="5">
        <f>Q666*30</f>
        <v>2415</v>
      </c>
    </row>
    <row r="667" spans="1:18" ht="14.25">
      <c r="A667" s="6" t="s">
        <v>95</v>
      </c>
      <c r="B667" s="5" t="s">
        <v>253</v>
      </c>
      <c r="C667" s="6" t="s">
        <v>520</v>
      </c>
      <c r="D667" s="6" t="s">
        <v>521</v>
      </c>
      <c r="E667" s="6" t="s">
        <v>247</v>
      </c>
      <c r="F667" s="6">
        <v>80</v>
      </c>
      <c r="G667" s="6">
        <v>40</v>
      </c>
      <c r="H667" s="5">
        <f>0.85+0.005*F667</f>
        <v>1.25</v>
      </c>
      <c r="I667" s="5">
        <f>G667*H667</f>
        <v>50</v>
      </c>
      <c r="J667" s="6"/>
      <c r="K667" s="6"/>
      <c r="L667" s="5"/>
      <c r="M667" s="5"/>
      <c r="N667" s="5"/>
      <c r="O667" s="5">
        <f>I667+N667</f>
        <v>50</v>
      </c>
      <c r="P667" s="5">
        <v>1.1</v>
      </c>
      <c r="Q667" s="5">
        <f>O667*P667</f>
        <v>55.00000000000001</v>
      </c>
      <c r="R667" s="5">
        <f>Q667*40</f>
        <v>2200.0000000000005</v>
      </c>
    </row>
    <row r="668" spans="1:18" ht="14.25">
      <c r="A668" s="6" t="s">
        <v>95</v>
      </c>
      <c r="B668" s="5" t="s">
        <v>253</v>
      </c>
      <c r="C668" s="6" t="s">
        <v>520</v>
      </c>
      <c r="D668" s="6" t="s">
        <v>454</v>
      </c>
      <c r="E668" s="6" t="s">
        <v>247</v>
      </c>
      <c r="F668" s="6">
        <v>97</v>
      </c>
      <c r="G668" s="6">
        <v>40</v>
      </c>
      <c r="H668" s="5">
        <f>0.85+0.005*F668</f>
        <v>1.335</v>
      </c>
      <c r="I668" s="5">
        <f>G668*H668</f>
        <v>53.4</v>
      </c>
      <c r="J668" s="6"/>
      <c r="K668" s="6"/>
      <c r="L668" s="5"/>
      <c r="M668" s="5"/>
      <c r="N668" s="5"/>
      <c r="O668" s="5">
        <f>I668+N668</f>
        <v>53.4</v>
      </c>
      <c r="P668" s="5">
        <v>1.1</v>
      </c>
      <c r="Q668" s="5">
        <f>O668*P668</f>
        <v>58.74</v>
      </c>
      <c r="R668" s="5">
        <f>Q668*40</f>
        <v>2349.6</v>
      </c>
    </row>
    <row r="669" spans="1:18" ht="14.25">
      <c r="A669" s="15" t="s">
        <v>95</v>
      </c>
      <c r="B669" s="18" t="s">
        <v>253</v>
      </c>
      <c r="C669" s="17" t="s">
        <v>567</v>
      </c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>
        <v>1760</v>
      </c>
    </row>
    <row r="670" spans="1:18" ht="14.25">
      <c r="A670" s="15" t="s">
        <v>95</v>
      </c>
      <c r="B670" s="18" t="s">
        <v>530</v>
      </c>
      <c r="C670" s="17" t="s">
        <v>635</v>
      </c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>
        <v>720</v>
      </c>
    </row>
    <row r="671" spans="1:18" ht="14.25">
      <c r="A671" s="5" t="s">
        <v>290</v>
      </c>
      <c r="B671" s="5" t="s">
        <v>253</v>
      </c>
      <c r="C671" s="6" t="s">
        <v>445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>
        <v>71.5</v>
      </c>
      <c r="R671" s="5">
        <f>Q671*40</f>
        <v>2860</v>
      </c>
    </row>
    <row r="672" spans="1:18" ht="14.25">
      <c r="A672" s="6" t="s">
        <v>522</v>
      </c>
      <c r="B672" s="5" t="s">
        <v>253</v>
      </c>
      <c r="C672" s="6" t="s">
        <v>444</v>
      </c>
      <c r="D672" s="6" t="s">
        <v>246</v>
      </c>
      <c r="E672" s="6" t="s">
        <v>271</v>
      </c>
      <c r="F672" s="6">
        <v>98</v>
      </c>
      <c r="G672" s="6"/>
      <c r="H672" s="5"/>
      <c r="I672" s="5"/>
      <c r="J672" s="6">
        <v>4</v>
      </c>
      <c r="K672" s="6">
        <v>1</v>
      </c>
      <c r="L672" s="5">
        <f>F672/K672</f>
        <v>98</v>
      </c>
      <c r="M672" s="5">
        <f>1+(L672/30-1)*0.4</f>
        <v>1.9066666666666667</v>
      </c>
      <c r="N672" s="5">
        <f>J672*K672*M672</f>
        <v>7.626666666666667</v>
      </c>
      <c r="O672" s="5">
        <f>I672+N672</f>
        <v>7.626666666666667</v>
      </c>
      <c r="P672" s="5">
        <v>1</v>
      </c>
      <c r="Q672" s="5">
        <f>O672*P672</f>
        <v>7.626666666666667</v>
      </c>
      <c r="R672" s="5">
        <f>Q672*40</f>
        <v>305.06666666666666</v>
      </c>
    </row>
    <row r="673" spans="1:18" ht="14.25">
      <c r="A673" s="6" t="s">
        <v>522</v>
      </c>
      <c r="B673" s="5" t="s">
        <v>253</v>
      </c>
      <c r="C673" s="6" t="s">
        <v>201</v>
      </c>
      <c r="D673" s="6" t="s">
        <v>510</v>
      </c>
      <c r="E673" s="6" t="s">
        <v>271</v>
      </c>
      <c r="F673" s="6">
        <v>42</v>
      </c>
      <c r="G673" s="6">
        <v>10</v>
      </c>
      <c r="H673" s="5">
        <v>1.2</v>
      </c>
      <c r="I673" s="5">
        <f>G673*H673</f>
        <v>12</v>
      </c>
      <c r="J673" s="6"/>
      <c r="K673" s="6"/>
      <c r="L673" s="5"/>
      <c r="M673" s="5"/>
      <c r="N673" s="5"/>
      <c r="O673" s="5">
        <f>I673+N673</f>
        <v>12</v>
      </c>
      <c r="P673" s="5">
        <v>1</v>
      </c>
      <c r="Q673" s="5">
        <f>O673*P673</f>
        <v>12</v>
      </c>
      <c r="R673" s="5">
        <f>Q673*40</f>
        <v>480</v>
      </c>
    </row>
    <row r="674" spans="1:18" ht="14.25">
      <c r="A674" s="15" t="s">
        <v>522</v>
      </c>
      <c r="B674" s="18" t="s">
        <v>253</v>
      </c>
      <c r="C674" s="17" t="s">
        <v>567</v>
      </c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>
        <v>1200</v>
      </c>
    </row>
    <row r="675" spans="1:18" ht="14.25">
      <c r="A675" s="15" t="s">
        <v>630</v>
      </c>
      <c r="B675" s="18" t="s">
        <v>530</v>
      </c>
      <c r="C675" s="17" t="s">
        <v>635</v>
      </c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>
        <v>1440</v>
      </c>
    </row>
    <row r="676" spans="1:18" ht="14.25">
      <c r="A676" s="5" t="s">
        <v>291</v>
      </c>
      <c r="B676" s="5" t="s">
        <v>253</v>
      </c>
      <c r="C676" s="6" t="s">
        <v>445</v>
      </c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>
        <v>9.568</v>
      </c>
      <c r="R676" s="5">
        <f aca="true" t="shared" si="37" ref="R676:R681">Q676*40</f>
        <v>382.71999999999997</v>
      </c>
    </row>
    <row r="677" spans="1:18" ht="14.25">
      <c r="A677" s="5" t="s">
        <v>98</v>
      </c>
      <c r="B677" s="5" t="s">
        <v>256</v>
      </c>
      <c r="C677" s="5" t="s">
        <v>307</v>
      </c>
      <c r="D677" s="5" t="s">
        <v>455</v>
      </c>
      <c r="E677" s="5" t="s">
        <v>248</v>
      </c>
      <c r="F677" s="5">
        <v>125</v>
      </c>
      <c r="G677" s="5"/>
      <c r="H677" s="5"/>
      <c r="I677" s="5"/>
      <c r="J677" s="5">
        <v>8</v>
      </c>
      <c r="K677" s="5">
        <v>3</v>
      </c>
      <c r="L677" s="5">
        <f>F677/K677</f>
        <v>41.666666666666664</v>
      </c>
      <c r="M677" s="5">
        <f>1+(L677/30-1)*0.4</f>
        <v>1.1555555555555554</v>
      </c>
      <c r="N677" s="5">
        <f>J677*K677*M677</f>
        <v>27.73333333333333</v>
      </c>
      <c r="O677" s="5">
        <f>I677+N677</f>
        <v>27.73333333333333</v>
      </c>
      <c r="P677" s="5">
        <v>1</v>
      </c>
      <c r="Q677" s="5">
        <f>O677*P677</f>
        <v>27.73333333333333</v>
      </c>
      <c r="R677" s="5">
        <f t="shared" si="37"/>
        <v>1109.3333333333333</v>
      </c>
    </row>
    <row r="678" spans="1:18" ht="14.25">
      <c r="A678" s="5" t="s">
        <v>98</v>
      </c>
      <c r="B678" s="5" t="s">
        <v>256</v>
      </c>
      <c r="C678" s="5" t="s">
        <v>306</v>
      </c>
      <c r="D678" s="5" t="s">
        <v>236</v>
      </c>
      <c r="E678" s="5" t="s">
        <v>247</v>
      </c>
      <c r="F678" s="5">
        <v>70</v>
      </c>
      <c r="G678" s="5"/>
      <c r="H678" s="5"/>
      <c r="I678" s="5"/>
      <c r="J678" s="5">
        <v>8</v>
      </c>
      <c r="K678" s="5">
        <v>2</v>
      </c>
      <c r="L678" s="5">
        <f>F678/K678</f>
        <v>35</v>
      </c>
      <c r="M678" s="5">
        <f>1+(L678/30-1)*0.4</f>
        <v>1.0666666666666667</v>
      </c>
      <c r="N678" s="5">
        <f>J678*K678*M678</f>
        <v>17.066666666666666</v>
      </c>
      <c r="O678" s="5">
        <f>I678+N678</f>
        <v>17.066666666666666</v>
      </c>
      <c r="P678" s="5">
        <v>1</v>
      </c>
      <c r="Q678" s="5">
        <f>O678*P678</f>
        <v>17.066666666666666</v>
      </c>
      <c r="R678" s="5">
        <f t="shared" si="37"/>
        <v>682.6666666666666</v>
      </c>
    </row>
    <row r="679" spans="1:18" ht="14.25">
      <c r="A679" s="6" t="s">
        <v>98</v>
      </c>
      <c r="B679" s="5" t="s">
        <v>256</v>
      </c>
      <c r="C679" s="6" t="s">
        <v>153</v>
      </c>
      <c r="D679" s="6" t="s">
        <v>472</v>
      </c>
      <c r="E679" s="6" t="s">
        <v>271</v>
      </c>
      <c r="F679" s="6">
        <v>18</v>
      </c>
      <c r="G679" s="6"/>
      <c r="H679" s="5"/>
      <c r="I679" s="5"/>
      <c r="J679" s="6">
        <v>20</v>
      </c>
      <c r="K679" s="6">
        <f>F679/L679</f>
        <v>0.6</v>
      </c>
      <c r="L679" s="5">
        <v>30</v>
      </c>
      <c r="M679" s="5">
        <f>1+(L679/30-1)*0.6</f>
        <v>1</v>
      </c>
      <c r="N679" s="5">
        <f>J679*K679*M679</f>
        <v>12</v>
      </c>
      <c r="O679" s="5">
        <f>I679+N679</f>
        <v>12</v>
      </c>
      <c r="P679" s="5">
        <v>1</v>
      </c>
      <c r="Q679" s="5">
        <f>O679*P679</f>
        <v>12</v>
      </c>
      <c r="R679" s="5">
        <f t="shared" si="37"/>
        <v>480</v>
      </c>
    </row>
    <row r="680" spans="1:18" ht="14.25">
      <c r="A680" s="6" t="s">
        <v>98</v>
      </c>
      <c r="B680" s="6" t="s">
        <v>256</v>
      </c>
      <c r="C680" s="6" t="s">
        <v>308</v>
      </c>
      <c r="D680" s="6" t="s">
        <v>455</v>
      </c>
      <c r="E680" s="6" t="s">
        <v>247</v>
      </c>
      <c r="F680" s="6">
        <v>125</v>
      </c>
      <c r="G680" s="6"/>
      <c r="H680" s="6"/>
      <c r="I680" s="6"/>
      <c r="J680" s="6">
        <v>4</v>
      </c>
      <c r="K680" s="6">
        <v>3</v>
      </c>
      <c r="L680" s="6">
        <f>F680/K680</f>
        <v>41.666666666666664</v>
      </c>
      <c r="M680" s="6">
        <f>1+(L680/30-1)*0.4</f>
        <v>1.1555555555555554</v>
      </c>
      <c r="N680" s="6">
        <f>J680*K680*M680</f>
        <v>13.866666666666665</v>
      </c>
      <c r="O680" s="6">
        <f>I680+N680</f>
        <v>13.866666666666665</v>
      </c>
      <c r="P680" s="6">
        <v>1</v>
      </c>
      <c r="Q680" s="6">
        <f>O680*P680</f>
        <v>13.866666666666665</v>
      </c>
      <c r="R680" s="6">
        <f t="shared" si="37"/>
        <v>554.6666666666666</v>
      </c>
    </row>
    <row r="681" spans="1:18" ht="14.25">
      <c r="A681" s="6" t="s">
        <v>98</v>
      </c>
      <c r="B681" s="6" t="s">
        <v>256</v>
      </c>
      <c r="C681" s="6" t="s">
        <v>154</v>
      </c>
      <c r="D681" s="6" t="s">
        <v>231</v>
      </c>
      <c r="E681" s="6" t="s">
        <v>271</v>
      </c>
      <c r="F681" s="6">
        <v>25</v>
      </c>
      <c r="G681" s="6"/>
      <c r="H681" s="6"/>
      <c r="I681" s="6"/>
      <c r="J681" s="6">
        <v>20</v>
      </c>
      <c r="K681" s="6">
        <v>1</v>
      </c>
      <c r="L681" s="6">
        <f>F681/K681</f>
        <v>25</v>
      </c>
      <c r="M681" s="6">
        <f>1+(L681/30-1)*0.6</f>
        <v>0.9</v>
      </c>
      <c r="N681" s="6">
        <f>J681*K681*M681</f>
        <v>18</v>
      </c>
      <c r="O681" s="6">
        <f>I681+N681</f>
        <v>18</v>
      </c>
      <c r="P681" s="6">
        <v>1</v>
      </c>
      <c r="Q681" s="6">
        <f>O681*P681</f>
        <v>18</v>
      </c>
      <c r="R681" s="6">
        <f t="shared" si="37"/>
        <v>720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2013-04-01T08:37:32Z</dcterms:modified>
  <cp:category/>
  <cp:version/>
  <cp:contentType/>
  <cp:contentStatus/>
</cp:coreProperties>
</file>