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2007" sheetId="1" r:id="rId1"/>
    <sheet name="2006" sheetId="2" r:id="rId2"/>
    <sheet name="2008" sheetId="3" r:id="rId3"/>
    <sheet name="2009" sheetId="4" r:id="rId4"/>
    <sheet name="2010" sheetId="5" r:id="rId5"/>
    <sheet name="各学年平均课时量" sheetId="6" r:id="rId6"/>
  </sheets>
  <definedNames/>
  <calcPr calcMode="manual" fullCalcOnLoad="1"/>
</workbook>
</file>

<file path=xl/sharedStrings.xml><?xml version="1.0" encoding="utf-8"?>
<sst xmlns="http://schemas.openxmlformats.org/spreadsheetml/2006/main" count="5775" uniqueCount="1168">
  <si>
    <t>人数</t>
  </si>
  <si>
    <t>实验师</t>
  </si>
  <si>
    <t>实验师</t>
  </si>
  <si>
    <t>实验动物设施管理与法规</t>
  </si>
  <si>
    <t>动物环境卫生学</t>
  </si>
  <si>
    <t>实验动物医学</t>
  </si>
  <si>
    <t>姓名</t>
  </si>
  <si>
    <t>职称</t>
  </si>
  <si>
    <t>系（教研室）</t>
  </si>
  <si>
    <t>授课课程</t>
  </si>
  <si>
    <t>授课班级</t>
  </si>
  <si>
    <t>人数系数</t>
  </si>
  <si>
    <t>理论课实际学时</t>
  </si>
  <si>
    <t>理论总学时（乘人数系数）</t>
  </si>
  <si>
    <t>试验（单组）学时</t>
  </si>
  <si>
    <t>实验分组</t>
  </si>
  <si>
    <t>每组人数</t>
  </si>
  <si>
    <t>实验系数</t>
  </si>
  <si>
    <t>实验总课时</t>
  </si>
  <si>
    <t>总课时（理论加实验）</t>
  </si>
  <si>
    <t>单人总课时</t>
  </si>
  <si>
    <t>艾永兴</t>
  </si>
  <si>
    <t>副教授</t>
  </si>
  <si>
    <t>动物生物技术系</t>
  </si>
  <si>
    <t>生物化学</t>
  </si>
  <si>
    <t>05生物技术</t>
  </si>
  <si>
    <t>邓旭明</t>
  </si>
  <si>
    <t>教授</t>
  </si>
  <si>
    <t>基础兽医学系</t>
  </si>
  <si>
    <t>药代动物学</t>
  </si>
  <si>
    <t>04动医</t>
  </si>
  <si>
    <t>冯新</t>
  </si>
  <si>
    <t>讲师</t>
  </si>
  <si>
    <t>预防兽医学系</t>
  </si>
  <si>
    <t>畜牧微生物学</t>
  </si>
  <si>
    <t>04动科</t>
  </si>
  <si>
    <t>高丰</t>
  </si>
  <si>
    <t>动物医学概论</t>
  </si>
  <si>
    <t>雷连成</t>
  </si>
  <si>
    <t>预防兽医学系</t>
  </si>
  <si>
    <t>兽医免疫学</t>
  </si>
  <si>
    <t>李子义</t>
  </si>
  <si>
    <t>动物组织学与胚胎学</t>
  </si>
  <si>
    <t>05动物科学</t>
  </si>
  <si>
    <t>梁冠生</t>
  </si>
  <si>
    <t>动物遗传与育种系</t>
  </si>
  <si>
    <t>动物遗传与育种系</t>
  </si>
  <si>
    <t>人工授精与管理</t>
  </si>
  <si>
    <t>刘松财</t>
  </si>
  <si>
    <t>动物生物技术系</t>
  </si>
  <si>
    <t>动物生物化学</t>
  </si>
  <si>
    <t>05动物医学</t>
  </si>
  <si>
    <t>柳巨雄</t>
  </si>
  <si>
    <t>基础兽医学系</t>
  </si>
  <si>
    <t>动物生理学</t>
  </si>
  <si>
    <t>04生物技术</t>
  </si>
  <si>
    <t>欧阳红生</t>
  </si>
  <si>
    <t>动物生物技术系</t>
  </si>
  <si>
    <t>分子生物技术</t>
  </si>
  <si>
    <t>潘英树</t>
  </si>
  <si>
    <t>动物遗传学</t>
  </si>
  <si>
    <t>逄大欣</t>
  </si>
  <si>
    <t>基因工程实验技术</t>
  </si>
  <si>
    <t>任林柱</t>
  </si>
  <si>
    <t>动物生物技术系</t>
  </si>
  <si>
    <t>沈景林</t>
  </si>
  <si>
    <t>动物营养与饲料工程系</t>
  </si>
  <si>
    <t>城市园林设计</t>
  </si>
  <si>
    <t>史旭东</t>
  </si>
  <si>
    <t>配合饲料工艺原理</t>
  </si>
  <si>
    <t>宋德光</t>
  </si>
  <si>
    <t>基础兽医学系</t>
  </si>
  <si>
    <t>动物解剖学（动物专业）</t>
  </si>
  <si>
    <t>王铁东</t>
  </si>
  <si>
    <t>细胞生物学</t>
  </si>
  <si>
    <t>王玉平</t>
  </si>
  <si>
    <t>副教授</t>
  </si>
  <si>
    <t>副教授</t>
  </si>
  <si>
    <t>动物营养与饲料工程系</t>
  </si>
  <si>
    <t>动物组织学与环境卫生</t>
  </si>
  <si>
    <t>邢沈阳</t>
  </si>
  <si>
    <t>动物遗传与育种系</t>
  </si>
  <si>
    <t>闫守庆</t>
  </si>
  <si>
    <t>讲师</t>
  </si>
  <si>
    <t>杨正涛</t>
  </si>
  <si>
    <t>临床兽医学系</t>
  </si>
  <si>
    <t>岳占碰</t>
  </si>
  <si>
    <t>基础兽医学系</t>
  </si>
  <si>
    <t>组织胚胎学</t>
  </si>
  <si>
    <t>张晶</t>
  </si>
  <si>
    <t>动物营养与饲料工程系</t>
  </si>
  <si>
    <t>饲料分析技术</t>
  </si>
  <si>
    <t>张丽颖</t>
  </si>
  <si>
    <t>动物生物技术系</t>
  </si>
  <si>
    <t>细胞工程技术</t>
  </si>
  <si>
    <t>张巧灵</t>
  </si>
  <si>
    <t>张学明</t>
  </si>
  <si>
    <t>组织化学与切片技术</t>
  </si>
  <si>
    <t>赵志辉</t>
  </si>
  <si>
    <t>祝万菊</t>
  </si>
  <si>
    <t>实验教学中心</t>
  </si>
  <si>
    <t>畜牧兽医学院2007年教师教学业绩津贴统计</t>
  </si>
  <si>
    <t>姓名</t>
  </si>
  <si>
    <t>职称</t>
  </si>
  <si>
    <t>系（教研室）</t>
  </si>
  <si>
    <t>授课课程</t>
  </si>
  <si>
    <t>授课班级</t>
  </si>
  <si>
    <t>学期</t>
  </si>
  <si>
    <t>人数</t>
  </si>
  <si>
    <t>人数系数</t>
  </si>
  <si>
    <t>理论课实际学时</t>
  </si>
  <si>
    <t>理论总学时（乘人数系数）</t>
  </si>
  <si>
    <t>试验（单组）学时</t>
  </si>
  <si>
    <t>实验分组</t>
  </si>
  <si>
    <t>每组人数</t>
  </si>
  <si>
    <t>实验（单组）系数</t>
  </si>
  <si>
    <t>实验总课时</t>
  </si>
  <si>
    <t>总课时（理论加实验）</t>
  </si>
  <si>
    <t>评优课程系数</t>
  </si>
  <si>
    <t>总学时数（评优后）</t>
  </si>
  <si>
    <t>艾永兴</t>
  </si>
  <si>
    <t>副教授</t>
  </si>
  <si>
    <t>发酵工程</t>
  </si>
  <si>
    <t>04生技（1）</t>
  </si>
  <si>
    <t>春季</t>
  </si>
  <si>
    <t>生化</t>
  </si>
  <si>
    <t>06生物技术</t>
  </si>
  <si>
    <t>夏秋季</t>
  </si>
  <si>
    <t>生物技术制药</t>
  </si>
  <si>
    <t>04生技</t>
  </si>
  <si>
    <t>陈承祯</t>
  </si>
  <si>
    <t>讲师</t>
  </si>
  <si>
    <t>动物营养与饲料工程系</t>
  </si>
  <si>
    <t>宠物营养与食品学</t>
  </si>
  <si>
    <t>04动医</t>
  </si>
  <si>
    <t>反刍</t>
  </si>
  <si>
    <t>05动科</t>
  </si>
  <si>
    <t>养马学</t>
  </si>
  <si>
    <t>动物营养与饲料工程系</t>
  </si>
  <si>
    <t>养牛</t>
  </si>
  <si>
    <t>养牛学</t>
  </si>
  <si>
    <t>04动科</t>
  </si>
  <si>
    <t>养牛学教学实习</t>
  </si>
  <si>
    <t>陈健</t>
  </si>
  <si>
    <t>实验师</t>
  </si>
  <si>
    <t>实验动物中心</t>
  </si>
  <si>
    <t>实验动物设施管理与法规</t>
  </si>
  <si>
    <t>05动医</t>
  </si>
  <si>
    <t>成军</t>
  </si>
  <si>
    <t>高级实验师</t>
  </si>
  <si>
    <t>动物科技实验教学中心</t>
  </si>
  <si>
    <t>病理诊断技术</t>
  </si>
  <si>
    <t>动物病理解剖</t>
  </si>
  <si>
    <t>邓旭明</t>
  </si>
  <si>
    <t>教授</t>
  </si>
  <si>
    <t>兽医药理学</t>
  </si>
  <si>
    <t>邓彦宏</t>
  </si>
  <si>
    <t>药理学</t>
  </si>
  <si>
    <t>04生技</t>
  </si>
  <si>
    <t>丁洪浩</t>
  </si>
  <si>
    <t>动物环境卫生学</t>
  </si>
  <si>
    <t>丁壮</t>
  </si>
  <si>
    <t>预防兽医学系</t>
  </si>
  <si>
    <t>动物医学各论</t>
  </si>
  <si>
    <t>流行病学原理</t>
  </si>
  <si>
    <t>杜崇涛</t>
  </si>
  <si>
    <t>助教</t>
  </si>
  <si>
    <t>免疫</t>
  </si>
  <si>
    <t>兽医微生物学</t>
  </si>
  <si>
    <t>05动医</t>
  </si>
  <si>
    <t>冯海华</t>
  </si>
  <si>
    <t>动物医学概论</t>
  </si>
  <si>
    <t>微生</t>
  </si>
  <si>
    <t>微生物学</t>
  </si>
  <si>
    <t>05生计</t>
  </si>
  <si>
    <t>付本懂</t>
  </si>
  <si>
    <t>临床兽医学系</t>
  </si>
  <si>
    <t>中兽医学</t>
  </si>
  <si>
    <t>食品卫生病理学</t>
  </si>
  <si>
    <t>兽医临床病变鉴别诊断</t>
  </si>
  <si>
    <t>郭建顺</t>
  </si>
  <si>
    <t>图书馆员</t>
  </si>
  <si>
    <t>图书馆</t>
  </si>
  <si>
    <t>检索</t>
  </si>
  <si>
    <t>05生物技术</t>
  </si>
  <si>
    <t>贺文琦</t>
  </si>
  <si>
    <t>本科生导师津贴</t>
  </si>
  <si>
    <t>2004级、2005级学生</t>
  </si>
  <si>
    <t>贺文琦</t>
  </si>
  <si>
    <t>贾锐</t>
  </si>
  <si>
    <t>细胞工程实验</t>
  </si>
  <si>
    <t>焦虎平</t>
  </si>
  <si>
    <t>胚胎工程</t>
  </si>
  <si>
    <t>靳朝</t>
  </si>
  <si>
    <t>动物疾病诊断与防治中心</t>
  </si>
  <si>
    <t>靳朝</t>
  </si>
  <si>
    <t>宠物饲养与疾病防治</t>
  </si>
  <si>
    <t>研究生教学</t>
  </si>
  <si>
    <t>赖良学</t>
  </si>
  <si>
    <t>动物胚胎工程</t>
  </si>
  <si>
    <t>04生技（动物）</t>
  </si>
  <si>
    <t>雷连成</t>
  </si>
  <si>
    <t>兽医免疫学</t>
  </si>
  <si>
    <t>李传华</t>
  </si>
  <si>
    <t>李建华</t>
  </si>
  <si>
    <t>动物医学各论</t>
  </si>
  <si>
    <t>李兆辉</t>
  </si>
  <si>
    <t>人兽病共患研究所</t>
  </si>
  <si>
    <t>畜牧兽医行政管理</t>
  </si>
  <si>
    <t>李子义</t>
  </si>
  <si>
    <t>组胚</t>
  </si>
  <si>
    <t>06动物医学</t>
  </si>
  <si>
    <t>动物遗传育种与繁殖系</t>
  </si>
  <si>
    <t>动物繁殖学</t>
  </si>
  <si>
    <t>04生物技术</t>
  </si>
  <si>
    <t>动物遗传育种教学实习</t>
  </si>
  <si>
    <t>刘殿峰</t>
  </si>
  <si>
    <t>实验动物学</t>
  </si>
  <si>
    <t>刘国文</t>
  </si>
  <si>
    <t>副教授</t>
  </si>
  <si>
    <t>临床兽医学系</t>
  </si>
  <si>
    <t>兽医临床诊断学</t>
  </si>
  <si>
    <t>春季</t>
  </si>
  <si>
    <t>教授</t>
  </si>
  <si>
    <t>动物生物技术系</t>
  </si>
  <si>
    <t>06动医</t>
  </si>
  <si>
    <t>夏秋季</t>
  </si>
  <si>
    <t>生物工程下游技术</t>
  </si>
  <si>
    <t>生物技术制药</t>
  </si>
  <si>
    <t>基础兽医学系</t>
  </si>
  <si>
    <t>宠物解剖与生理学</t>
  </si>
  <si>
    <t>05动医</t>
  </si>
  <si>
    <t>05级动医动科</t>
  </si>
  <si>
    <t>动物行为生态学</t>
  </si>
  <si>
    <t>动物行为与生态学</t>
  </si>
  <si>
    <t>04动科</t>
  </si>
  <si>
    <t>神经生物学</t>
  </si>
  <si>
    <t>04生技（动物）</t>
  </si>
  <si>
    <t>柳增善</t>
  </si>
  <si>
    <t>人兽病共患研究所</t>
  </si>
  <si>
    <t>免疫</t>
  </si>
  <si>
    <t>05生物技术</t>
  </si>
  <si>
    <t>畜牧兽医行政管理</t>
  </si>
  <si>
    <t>卢强</t>
  </si>
  <si>
    <t>动物性食品卫生学30</t>
  </si>
  <si>
    <t>食品</t>
  </si>
  <si>
    <t>05动科</t>
  </si>
  <si>
    <t>卢士英</t>
  </si>
  <si>
    <t>母连志</t>
  </si>
  <si>
    <t>讲师</t>
  </si>
  <si>
    <t>预防兽医学系</t>
  </si>
  <si>
    <t>动物医学各论</t>
  </si>
  <si>
    <t>牛淑玲</t>
  </si>
  <si>
    <t>动物遗传育种与繁殖系</t>
  </si>
  <si>
    <t>养禽学</t>
  </si>
  <si>
    <t>蛋白质与酶工程</t>
  </si>
  <si>
    <t>分子生物学</t>
  </si>
  <si>
    <t>05生技</t>
  </si>
  <si>
    <t>欧阳红生</t>
  </si>
  <si>
    <t>基因工程综合实验</t>
  </si>
  <si>
    <t>无</t>
  </si>
  <si>
    <t>生化</t>
  </si>
  <si>
    <t>06生物技术</t>
  </si>
  <si>
    <t>生化实验技术</t>
  </si>
  <si>
    <t>生物技术制药</t>
  </si>
  <si>
    <t>潘英树</t>
  </si>
  <si>
    <t>实验师</t>
  </si>
  <si>
    <t>动物科技实验教学中心</t>
  </si>
  <si>
    <t>细遗</t>
  </si>
  <si>
    <t>动物遗传</t>
  </si>
  <si>
    <t>动物繁殖学</t>
  </si>
  <si>
    <t>04生技</t>
  </si>
  <si>
    <t>逄大欣</t>
  </si>
  <si>
    <t>胚胎工程</t>
  </si>
  <si>
    <t>生物技术实验</t>
  </si>
  <si>
    <t>生物信息学</t>
  </si>
  <si>
    <t>基因工程综合实验</t>
  </si>
  <si>
    <t>基因工程实验</t>
  </si>
  <si>
    <t>05生技（动物）</t>
  </si>
  <si>
    <t>任林柱</t>
  </si>
  <si>
    <t>生物技术实验</t>
  </si>
  <si>
    <t>任林柱</t>
  </si>
  <si>
    <t>05生技</t>
  </si>
  <si>
    <t>任文陟</t>
  </si>
  <si>
    <t>动医</t>
  </si>
  <si>
    <t>申海清</t>
  </si>
  <si>
    <t>兽医产科学</t>
  </si>
  <si>
    <t>草地学与饲料生产学</t>
  </si>
  <si>
    <t>文献</t>
  </si>
  <si>
    <t>06动物科学</t>
  </si>
  <si>
    <t>园林</t>
  </si>
  <si>
    <t>史旭东</t>
  </si>
  <si>
    <t>饲料加工学</t>
  </si>
  <si>
    <t>宠物解剖与生理学</t>
  </si>
  <si>
    <t>动物解剖学</t>
  </si>
  <si>
    <t>解剖</t>
  </si>
  <si>
    <t>宋宇</t>
  </si>
  <si>
    <t>药剂</t>
  </si>
  <si>
    <t>药剂学</t>
  </si>
  <si>
    <t>孙博兴</t>
  </si>
  <si>
    <t>养猪学</t>
  </si>
  <si>
    <t>育种</t>
  </si>
  <si>
    <t>唐博</t>
  </si>
  <si>
    <t>动物</t>
  </si>
  <si>
    <t>唐鸿宇</t>
  </si>
  <si>
    <t>王大成</t>
  </si>
  <si>
    <t>药物化学与天然药用化学</t>
  </si>
  <si>
    <t>药用植物与生药学</t>
  </si>
  <si>
    <t>04级动物医学</t>
  </si>
  <si>
    <t>植物药用成分分析</t>
  </si>
  <si>
    <t>04生技（植物）</t>
  </si>
  <si>
    <t>细胞</t>
  </si>
  <si>
    <t>细胞生物学</t>
  </si>
  <si>
    <t>王玮</t>
  </si>
  <si>
    <t>动物行为与生态学</t>
  </si>
  <si>
    <t>神经生物学</t>
  </si>
  <si>
    <t>生理</t>
  </si>
  <si>
    <t>王学林</t>
  </si>
  <si>
    <t>兽医生物制品学</t>
  </si>
  <si>
    <t>韦旭斌</t>
  </si>
  <si>
    <t>谢光洪</t>
  </si>
  <si>
    <t>兽医手术学</t>
  </si>
  <si>
    <t>兽医外科学</t>
  </si>
  <si>
    <t>邢沈阳</t>
  </si>
  <si>
    <t>细胞遗传</t>
  </si>
  <si>
    <t>畜牧学概论</t>
  </si>
  <si>
    <t>05农经</t>
  </si>
  <si>
    <t>遗传学</t>
  </si>
  <si>
    <t>邢沈阳</t>
  </si>
  <si>
    <t>遗传</t>
  </si>
  <si>
    <t>闫广谋</t>
  </si>
  <si>
    <t>闫守庆</t>
  </si>
  <si>
    <t>杨德才</t>
  </si>
  <si>
    <t>内科</t>
  </si>
  <si>
    <t>杨举</t>
  </si>
  <si>
    <t>高级实验师</t>
  </si>
  <si>
    <t>摄影</t>
  </si>
  <si>
    <t>06动物科学</t>
  </si>
  <si>
    <t>杨振国</t>
  </si>
  <si>
    <t>动物病理生理学</t>
  </si>
  <si>
    <t>鱼病学</t>
  </si>
  <si>
    <t>杨正涛</t>
  </si>
  <si>
    <t>尹继刚</t>
  </si>
  <si>
    <t>动物生物学</t>
  </si>
  <si>
    <t>06生技</t>
  </si>
  <si>
    <t>于浩</t>
  </si>
  <si>
    <t>于浩</t>
  </si>
  <si>
    <t>袁宝</t>
  </si>
  <si>
    <t>比较医学</t>
  </si>
  <si>
    <t>环境</t>
  </si>
  <si>
    <t>组织化学</t>
  </si>
  <si>
    <t>组织化学与切片技术</t>
  </si>
  <si>
    <t>曾凡勤</t>
  </si>
  <si>
    <t>张国才</t>
  </si>
  <si>
    <t>张嘉保</t>
  </si>
  <si>
    <t>繁生</t>
  </si>
  <si>
    <t>保护</t>
  </si>
  <si>
    <t>动物科学概论</t>
  </si>
  <si>
    <t>饲料学61</t>
  </si>
  <si>
    <t>04农经</t>
  </si>
  <si>
    <t>营养</t>
  </si>
  <si>
    <t>张丽颖</t>
  </si>
  <si>
    <t>细胞工程实验技术</t>
  </si>
  <si>
    <t>张茂林</t>
  </si>
  <si>
    <t>病毒学</t>
  </si>
  <si>
    <t>张乃生</t>
  </si>
  <si>
    <t>张巧灵</t>
  </si>
  <si>
    <t>发育生物学</t>
  </si>
  <si>
    <t>组织</t>
  </si>
  <si>
    <t>基础兽医学系</t>
  </si>
  <si>
    <t>张永宏</t>
  </si>
  <si>
    <t>赵云</t>
  </si>
  <si>
    <t>赵志辉</t>
  </si>
  <si>
    <t>动物科学概论</t>
  </si>
  <si>
    <t>周昌芳</t>
  </si>
  <si>
    <t>周虚</t>
  </si>
  <si>
    <t>动物繁殖学(双语)</t>
  </si>
  <si>
    <t>专业外语</t>
  </si>
  <si>
    <t>周玉</t>
  </si>
  <si>
    <t>水产动物养殖</t>
  </si>
  <si>
    <t>平均</t>
  </si>
  <si>
    <t>课程名称</t>
  </si>
  <si>
    <t>年级专业</t>
  </si>
  <si>
    <t>人数</t>
  </si>
  <si>
    <t>理论课基础学时</t>
  </si>
  <si>
    <t>理论课系数</t>
  </si>
  <si>
    <t>理论课总学时</t>
  </si>
  <si>
    <t>实验单班学时</t>
  </si>
  <si>
    <t>实验分班数</t>
  </si>
  <si>
    <t>每班人数</t>
  </si>
  <si>
    <t>实验课系数</t>
  </si>
  <si>
    <t>实验课总学时</t>
  </si>
  <si>
    <t>总学时（未乘课程系数）</t>
  </si>
  <si>
    <t>课程系数（评优、双语）</t>
  </si>
  <si>
    <t>总学时</t>
  </si>
  <si>
    <t>陈承祯</t>
  </si>
  <si>
    <t>陈承祯</t>
  </si>
  <si>
    <t>2004级动物医学</t>
  </si>
  <si>
    <t>2005级动物医学</t>
  </si>
  <si>
    <t>2006级动物科学</t>
  </si>
  <si>
    <t>2005级动物科学</t>
  </si>
  <si>
    <t>法规：实验动物设施管理与法规</t>
  </si>
  <si>
    <t>2006级动物医学</t>
  </si>
  <si>
    <t>成军</t>
  </si>
  <si>
    <t>病理诊断技术实习</t>
  </si>
  <si>
    <t>丛彦龙</t>
  </si>
  <si>
    <t>邓彦宏</t>
  </si>
  <si>
    <t>丁壮</t>
  </si>
  <si>
    <t>杜崇涛</t>
  </si>
  <si>
    <t>段铭</t>
  </si>
  <si>
    <t>2006级生物技术</t>
  </si>
  <si>
    <t>房恒通</t>
  </si>
  <si>
    <t>冯新</t>
  </si>
  <si>
    <t>高丰</t>
  </si>
  <si>
    <t>2004级动医、2006级动医</t>
  </si>
  <si>
    <t>高妍</t>
  </si>
  <si>
    <t>助理实验师</t>
  </si>
  <si>
    <t>高英杰</t>
  </si>
  <si>
    <t>2005级生物技术</t>
  </si>
  <si>
    <t>宫鹏涛</t>
  </si>
  <si>
    <t>关振宏</t>
  </si>
  <si>
    <t>郭昌明</t>
  </si>
  <si>
    <t>细胞工程技术</t>
  </si>
  <si>
    <t>姜玉富</t>
  </si>
  <si>
    <t>2007级动物医学</t>
  </si>
  <si>
    <t>2007级生物（动物、植物）</t>
  </si>
  <si>
    <t>李建华</t>
  </si>
  <si>
    <t>李小兵</t>
  </si>
  <si>
    <t>李颖</t>
  </si>
  <si>
    <t>2004级动医、2006级动科</t>
  </si>
  <si>
    <t>张学明</t>
  </si>
  <si>
    <t>2007级动物医学、动科</t>
  </si>
  <si>
    <t>2007级动物医学</t>
  </si>
  <si>
    <t>梁冠生</t>
  </si>
  <si>
    <t>刘国文</t>
  </si>
  <si>
    <t>刘松财</t>
  </si>
  <si>
    <t>柳巨雄</t>
  </si>
  <si>
    <t>柳增善</t>
  </si>
  <si>
    <t>2004级动医、2005级动医</t>
  </si>
  <si>
    <t>卢强</t>
  </si>
  <si>
    <t>兽医公共卫生检验实习</t>
  </si>
  <si>
    <t>卢士英</t>
  </si>
  <si>
    <t>母连志</t>
  </si>
  <si>
    <t>兽医传染病学实习</t>
  </si>
  <si>
    <t>牛淑玲</t>
  </si>
  <si>
    <t>欧阳红生</t>
  </si>
  <si>
    <t>潘英树</t>
  </si>
  <si>
    <t>逄大欣</t>
  </si>
  <si>
    <t>基因工程（综合实验）</t>
  </si>
  <si>
    <t>基因工程实验技术</t>
  </si>
  <si>
    <t>任洪林</t>
  </si>
  <si>
    <t>任文陟</t>
  </si>
  <si>
    <t>本科生指导教师津贴</t>
  </si>
  <si>
    <t>申海清</t>
  </si>
  <si>
    <t>中兽医学实习</t>
  </si>
  <si>
    <t>沈景林</t>
  </si>
  <si>
    <t>草地学与饲料生产学教学实习</t>
  </si>
  <si>
    <t>2007级动物科学</t>
  </si>
  <si>
    <t>专业文献综述训练</t>
  </si>
  <si>
    <t>宋德光</t>
  </si>
  <si>
    <t>宋宇</t>
  </si>
  <si>
    <t>2006级动医、生物</t>
  </si>
  <si>
    <t>孙博兴</t>
  </si>
  <si>
    <t>唐博</t>
  </si>
  <si>
    <t>唐鸿宇</t>
  </si>
  <si>
    <t>王大成</t>
  </si>
  <si>
    <t>王铁东</t>
  </si>
  <si>
    <t>2006级动科、动医</t>
  </si>
  <si>
    <t>王玮</t>
  </si>
  <si>
    <t>06动科</t>
  </si>
  <si>
    <t>王心蕊</t>
  </si>
  <si>
    <t>2005级2006级动物医学</t>
  </si>
  <si>
    <t>文力正</t>
  </si>
  <si>
    <t>大学学习学（公选课）</t>
  </si>
  <si>
    <t>学部范围内</t>
  </si>
  <si>
    <t>秋季</t>
  </si>
  <si>
    <t>吴秀萍</t>
  </si>
  <si>
    <t>谢光洪</t>
  </si>
  <si>
    <t>生命科学导论（公选课）</t>
  </si>
  <si>
    <t>杨德才</t>
  </si>
  <si>
    <t>杨举</t>
  </si>
  <si>
    <t>兽医寄生虫学实习</t>
  </si>
  <si>
    <t>杨振国</t>
  </si>
  <si>
    <t>杨正涛</t>
  </si>
  <si>
    <t>于录</t>
  </si>
  <si>
    <t>岳占碰</t>
  </si>
  <si>
    <t>岳占碰</t>
  </si>
  <si>
    <t>2007级动物科学</t>
  </si>
  <si>
    <t>张学明</t>
  </si>
  <si>
    <t>2005级生物技术</t>
  </si>
  <si>
    <t>2006级生物技术</t>
  </si>
  <si>
    <t>2007级动科</t>
  </si>
  <si>
    <t>曾凡勤</t>
  </si>
  <si>
    <t>2006级动物医学、动物科学</t>
  </si>
  <si>
    <t>张国才</t>
  </si>
  <si>
    <t>2004级动医、2006级动科</t>
  </si>
  <si>
    <t>2005级动物医学</t>
  </si>
  <si>
    <t>张嘉保</t>
  </si>
  <si>
    <t>2005级动物科学</t>
  </si>
  <si>
    <t>张晶</t>
  </si>
  <si>
    <t>2004级动医、2007级动医</t>
  </si>
  <si>
    <t>2006级动物科学</t>
  </si>
  <si>
    <t>张俊辉</t>
  </si>
  <si>
    <t>2005级动物医学06动医</t>
  </si>
  <si>
    <t>张丽颖</t>
  </si>
  <si>
    <t>2006级动科、动医</t>
  </si>
  <si>
    <t>细胞工程技术</t>
  </si>
  <si>
    <t>2007级生物（动物、植物）</t>
  </si>
  <si>
    <t>张茂林</t>
  </si>
  <si>
    <t>兽医公共卫生检验实习</t>
  </si>
  <si>
    <t>2004级动物医学</t>
  </si>
  <si>
    <t>张明军</t>
  </si>
  <si>
    <t>2007级动物医学</t>
  </si>
  <si>
    <t>张乃生</t>
  </si>
  <si>
    <t>张巧灵</t>
  </si>
  <si>
    <t>2006级动物医学</t>
  </si>
  <si>
    <t>宋斯伟</t>
  </si>
  <si>
    <t>助理实验师</t>
  </si>
  <si>
    <t>张西臣</t>
  </si>
  <si>
    <t>张永宏</t>
  </si>
  <si>
    <t>助教</t>
  </si>
  <si>
    <t>张玉静</t>
  </si>
  <si>
    <t>赵建军</t>
  </si>
  <si>
    <t>赵云</t>
  </si>
  <si>
    <t>赵志辉</t>
  </si>
  <si>
    <t>周昌芳</t>
  </si>
  <si>
    <t>周虚</t>
  </si>
  <si>
    <t>2006级农林经济管理</t>
  </si>
  <si>
    <t>周玉</t>
  </si>
  <si>
    <t>祝万菊</t>
  </si>
  <si>
    <t>单位</t>
  </si>
  <si>
    <t>课程名称</t>
  </si>
  <si>
    <t>年级专业</t>
  </si>
  <si>
    <t>学期</t>
  </si>
  <si>
    <t>理论课基础学时</t>
  </si>
  <si>
    <t>理论课系数</t>
  </si>
  <si>
    <t>理论课总学时</t>
  </si>
  <si>
    <t>实验单班学时</t>
  </si>
  <si>
    <t>实验分班数</t>
  </si>
  <si>
    <t>每班人数</t>
  </si>
  <si>
    <t>实验课系数</t>
  </si>
  <si>
    <t>实验课总学时</t>
  </si>
  <si>
    <t>总学时（未乘课程系数）</t>
  </si>
  <si>
    <t>课程系数（评优、双语）</t>
  </si>
  <si>
    <t>总学时</t>
  </si>
  <si>
    <t>实验动物中心</t>
  </si>
  <si>
    <t>牛的育种</t>
  </si>
  <si>
    <t>2006级动物科学</t>
  </si>
  <si>
    <t>夏秋季</t>
  </si>
  <si>
    <t>实验动物技术</t>
  </si>
  <si>
    <t>2005级动物医学</t>
  </si>
  <si>
    <t>春季</t>
  </si>
  <si>
    <t>养羊学、动物营养教学实习</t>
  </si>
  <si>
    <t>宠物饲养学</t>
  </si>
  <si>
    <t>养马学</t>
  </si>
  <si>
    <t>2007级动物科学</t>
  </si>
  <si>
    <t>动物科学各论</t>
  </si>
  <si>
    <t>2006级动物医学</t>
  </si>
  <si>
    <t>宠物营养与食品学</t>
  </si>
  <si>
    <t>养羊学</t>
  </si>
  <si>
    <t>养牛学</t>
  </si>
  <si>
    <t>陈健</t>
  </si>
  <si>
    <t>丛彦龙</t>
  </si>
  <si>
    <t xml:space="preserve">讲师 </t>
  </si>
  <si>
    <t>畜牧兽医学院</t>
  </si>
  <si>
    <t>2006级生物技术</t>
  </si>
  <si>
    <t>兽医传染病学</t>
  </si>
  <si>
    <t>兽医临床药理学</t>
  </si>
  <si>
    <t>药理：药理学</t>
  </si>
  <si>
    <t>2007级生物技术（动物）</t>
  </si>
  <si>
    <t>食品毒理学</t>
  </si>
  <si>
    <t>2005级、2006级动物医学</t>
  </si>
  <si>
    <t>丁洪浩</t>
  </si>
  <si>
    <t>丁雪梅</t>
  </si>
  <si>
    <t>饲料加工学</t>
  </si>
  <si>
    <t>经济动物饲养与疾病防治</t>
  </si>
  <si>
    <t>饲料学</t>
  </si>
  <si>
    <t>饲养实验与设计</t>
  </si>
  <si>
    <t>动物营养学</t>
  </si>
  <si>
    <t>丁瑜</t>
  </si>
  <si>
    <t>实验动物育种学</t>
  </si>
  <si>
    <t>2005动物医学</t>
  </si>
  <si>
    <t>兽医流行病学原理</t>
  </si>
  <si>
    <t>动物免疫学</t>
  </si>
  <si>
    <t>段铭</t>
  </si>
  <si>
    <t>人兽共患病研究所</t>
  </si>
  <si>
    <t>病毒学</t>
  </si>
  <si>
    <t>2007级生物技术（动物、植物）</t>
  </si>
  <si>
    <t>房恒通</t>
  </si>
  <si>
    <t>反刍动物营养</t>
  </si>
  <si>
    <t>冯海华</t>
  </si>
  <si>
    <t>兽医药理学</t>
  </si>
  <si>
    <t>微生物学</t>
  </si>
  <si>
    <t>2007级生物（动物）</t>
  </si>
  <si>
    <t>付本懂</t>
  </si>
  <si>
    <t>中药饲料添加剂学</t>
  </si>
  <si>
    <t>兽医临床病变鉴别诊断</t>
  </si>
  <si>
    <t>动物诊断技术实习</t>
  </si>
  <si>
    <t>动物病理解剖学</t>
  </si>
  <si>
    <t>高妍</t>
  </si>
  <si>
    <t>比较医学</t>
  </si>
  <si>
    <t>实验动物学</t>
  </si>
  <si>
    <t xml:space="preserve">2007级动物科学 </t>
  </si>
  <si>
    <t>05、06动物医学</t>
  </si>
  <si>
    <t>高研</t>
  </si>
  <si>
    <t>高英杰</t>
  </si>
  <si>
    <t>动物普通病学</t>
  </si>
  <si>
    <t>宫鹏涛</t>
  </si>
  <si>
    <t>兽医寄生虫病学实习</t>
  </si>
  <si>
    <t>兽医寄生虫病学</t>
  </si>
  <si>
    <t>关振宏</t>
  </si>
  <si>
    <t>郝琳琳</t>
  </si>
  <si>
    <t>贾锐</t>
  </si>
  <si>
    <t>生物技术</t>
  </si>
  <si>
    <t>发酵工程</t>
  </si>
  <si>
    <t>焦虎平</t>
  </si>
  <si>
    <t>动物胚胎工程</t>
  </si>
  <si>
    <t>生物物理学</t>
  </si>
  <si>
    <t>专业文献综述训练</t>
  </si>
  <si>
    <t>2008级生物（动物、植物）</t>
  </si>
  <si>
    <t>2008级动医</t>
  </si>
  <si>
    <t>2007级生物（动物、植物）</t>
  </si>
  <si>
    <t>宠物疾病学</t>
  </si>
  <si>
    <t>兽医诊疗实习2周</t>
  </si>
  <si>
    <t>赖良学</t>
  </si>
  <si>
    <t>李小兵</t>
  </si>
  <si>
    <t>兽医内科学</t>
  </si>
  <si>
    <t>李养贤</t>
  </si>
  <si>
    <t>李玉梅</t>
  </si>
  <si>
    <t>动物保护与福利</t>
  </si>
  <si>
    <t>宠物饲养与疾病防治</t>
  </si>
  <si>
    <t>经济动物饲料与疾病防治</t>
  </si>
  <si>
    <t>李兆辉</t>
  </si>
  <si>
    <t>兽医行政管理</t>
  </si>
  <si>
    <t>畜牧兽医行政管理</t>
  </si>
  <si>
    <t>动物组织学与胚胎学（双语）</t>
  </si>
  <si>
    <t>刘殿峰</t>
  </si>
  <si>
    <t>刘国文</t>
  </si>
  <si>
    <t>兽医临床诊断学</t>
  </si>
  <si>
    <t>生物工程下游技术</t>
  </si>
  <si>
    <t>神经生物学</t>
  </si>
  <si>
    <t>2007级动医、动科</t>
  </si>
  <si>
    <t>柳增善</t>
  </si>
  <si>
    <t>免疫学</t>
  </si>
  <si>
    <t>动物性食品卫生学</t>
  </si>
  <si>
    <t>兽医公共卫生检验学</t>
  </si>
  <si>
    <t xml:space="preserve">卢强 </t>
  </si>
  <si>
    <t>研究生教学课时津贴</t>
  </si>
  <si>
    <t>卢士英</t>
  </si>
  <si>
    <t>母连志</t>
  </si>
  <si>
    <t>兽医传染病学实习</t>
  </si>
  <si>
    <t>牛淑玲</t>
  </si>
  <si>
    <t>养禽学</t>
  </si>
  <si>
    <t>蛋白质与酶工程</t>
  </si>
  <si>
    <t xml:space="preserve">欧阳红生 </t>
  </si>
  <si>
    <t>欧阳洪生</t>
  </si>
  <si>
    <t>养禽学、动物遗传繁殖实习</t>
  </si>
  <si>
    <t>遗传学</t>
  </si>
  <si>
    <t>本科生指导导师津贴</t>
  </si>
  <si>
    <t>基因工程</t>
  </si>
  <si>
    <t>基因工程（综合实验）</t>
  </si>
  <si>
    <t>任洪林</t>
  </si>
  <si>
    <t>兽医公共卫生检验实习</t>
  </si>
  <si>
    <t>动物性食品微生物检验学</t>
  </si>
  <si>
    <t>中兽医学</t>
  </si>
  <si>
    <t>草地学与饲料生产学教学实习</t>
  </si>
  <si>
    <t>2008级动科</t>
  </si>
  <si>
    <t>配合饲料原理与技术</t>
  </si>
  <si>
    <t>动物解剖学</t>
  </si>
  <si>
    <t>动物解剖学实习</t>
  </si>
  <si>
    <t xml:space="preserve">宋德光 </t>
  </si>
  <si>
    <t>宋斯伟</t>
  </si>
  <si>
    <t>助理实验师</t>
  </si>
  <si>
    <t>药理：药理学</t>
  </si>
  <si>
    <t>药剂学</t>
  </si>
  <si>
    <t>2007级动医、生物（动）</t>
  </si>
  <si>
    <t>猪的育种</t>
  </si>
  <si>
    <t>养猪学</t>
  </si>
  <si>
    <t>动物育种学</t>
  </si>
  <si>
    <t>孙长江</t>
  </si>
  <si>
    <t>生物制品学</t>
  </si>
  <si>
    <t>兽医生物制品学</t>
  </si>
  <si>
    <t>动物学</t>
  </si>
  <si>
    <t>生物学</t>
  </si>
  <si>
    <t>动物生物学</t>
  </si>
  <si>
    <t>草地资源学</t>
  </si>
  <si>
    <t>药物化学及天然药物化学</t>
  </si>
  <si>
    <t>2008级生物（植物）</t>
  </si>
  <si>
    <t>2008级生物（动物）</t>
  </si>
  <si>
    <t>王心蕊</t>
  </si>
  <si>
    <t>仪器分析</t>
  </si>
  <si>
    <t>2007级动物医学、生物</t>
  </si>
  <si>
    <t>王学林</t>
  </si>
  <si>
    <t>文力正</t>
  </si>
  <si>
    <t>大学学习学</t>
  </si>
  <si>
    <t>学部公共选修课</t>
  </si>
  <si>
    <t>兽医外科学</t>
  </si>
  <si>
    <t>细胞遗传学</t>
  </si>
  <si>
    <t>闫守庆</t>
  </si>
  <si>
    <t>分子遗传学导论</t>
  </si>
  <si>
    <t>生命科学导论</t>
  </si>
  <si>
    <t>宠物治疗学</t>
  </si>
  <si>
    <t>兽医内科学</t>
  </si>
  <si>
    <t>生物摄影技术</t>
  </si>
  <si>
    <t>杨占清</t>
  </si>
  <si>
    <t>组织化学与切片技术</t>
  </si>
  <si>
    <t>动物病理生理学</t>
  </si>
  <si>
    <t>转基因动物技术</t>
  </si>
  <si>
    <t>生物信息学</t>
  </si>
  <si>
    <t>于录</t>
  </si>
  <si>
    <t>袁宝</t>
  </si>
  <si>
    <t>张国才</t>
  </si>
  <si>
    <t>张俊辉</t>
  </si>
  <si>
    <t>细胞工程</t>
  </si>
  <si>
    <t>2007级生物技术（植物、动物）</t>
  </si>
  <si>
    <t>张茂林</t>
  </si>
  <si>
    <t>张明军</t>
  </si>
  <si>
    <t>宠物解剖与生理学</t>
  </si>
  <si>
    <t>动物组织与胚胎学</t>
  </si>
  <si>
    <t>张永宏</t>
  </si>
  <si>
    <t>动科概论</t>
  </si>
  <si>
    <t>张媛媛</t>
  </si>
  <si>
    <t>赵云</t>
  </si>
  <si>
    <t>兽医临床治疗学</t>
  </si>
  <si>
    <t>畜牧学概论</t>
  </si>
  <si>
    <t>2007级农林</t>
  </si>
  <si>
    <t>专业外语</t>
  </si>
  <si>
    <t>周玉</t>
  </si>
  <si>
    <t>渔业概论</t>
  </si>
  <si>
    <t>92人</t>
  </si>
  <si>
    <t>2010年学部教师课时工作量统计表（畜牧兽医学院）</t>
  </si>
  <si>
    <t>姓名</t>
  </si>
  <si>
    <t>职称</t>
  </si>
  <si>
    <t>课程名称</t>
  </si>
  <si>
    <t>年级专业</t>
  </si>
  <si>
    <t>学期</t>
  </si>
  <si>
    <t>人数</t>
  </si>
  <si>
    <t>理论课基础学时</t>
  </si>
  <si>
    <t>理论课系数</t>
  </si>
  <si>
    <t>理论课总学时</t>
  </si>
  <si>
    <t>实验单班学时</t>
  </si>
  <si>
    <t>实验分班数</t>
  </si>
  <si>
    <t>每班人数</t>
  </si>
  <si>
    <t>实验课系数</t>
  </si>
  <si>
    <t>实验课总学时</t>
  </si>
  <si>
    <t>总学时（未乘课程系数）</t>
  </si>
  <si>
    <t>课程系数（评优、双语）</t>
  </si>
  <si>
    <t>总学时</t>
  </si>
  <si>
    <t>白春燕</t>
  </si>
  <si>
    <t>讲师</t>
  </si>
  <si>
    <t>动物遗传学</t>
  </si>
  <si>
    <t>08动科</t>
  </si>
  <si>
    <t>秋季学期</t>
  </si>
  <si>
    <t>陈承祯</t>
  </si>
  <si>
    <t>副教授</t>
  </si>
  <si>
    <t>养牛学</t>
  </si>
  <si>
    <t>07动科</t>
  </si>
  <si>
    <t>07动科</t>
  </si>
  <si>
    <t>春季学期</t>
  </si>
  <si>
    <t>养羊学、动物营养学教学实习</t>
  </si>
  <si>
    <t>短学期</t>
  </si>
  <si>
    <t>动物科学各论</t>
  </si>
  <si>
    <t>07动医</t>
  </si>
  <si>
    <t>养马学</t>
  </si>
  <si>
    <t>陈健</t>
  </si>
  <si>
    <t>实验师</t>
  </si>
  <si>
    <t>实验动物技术</t>
  </si>
  <si>
    <t>07生技（动物）</t>
  </si>
  <si>
    <t>实验动物医学</t>
  </si>
  <si>
    <t>实验动物设施管理与法规</t>
  </si>
  <si>
    <t>08动医</t>
  </si>
  <si>
    <t>短学期</t>
  </si>
  <si>
    <t>陈巍</t>
  </si>
  <si>
    <t>动物生理学</t>
  </si>
  <si>
    <t>08生技（动物）</t>
  </si>
  <si>
    <t>09动科、实验动物</t>
  </si>
  <si>
    <t>动物生理学A</t>
  </si>
  <si>
    <t>09生技（动物）</t>
  </si>
  <si>
    <t>成军</t>
  </si>
  <si>
    <t>动物病理解剖学</t>
  </si>
  <si>
    <t>丛彦龙</t>
  </si>
  <si>
    <t>动物医学各论</t>
  </si>
  <si>
    <t>兽医传染病</t>
  </si>
  <si>
    <t>06动医</t>
  </si>
  <si>
    <t>邓旭明</t>
  </si>
  <si>
    <t>教授</t>
  </si>
  <si>
    <t>兽医临床药理学</t>
  </si>
  <si>
    <t>兽医药理学</t>
  </si>
  <si>
    <t>邓彦宏</t>
  </si>
  <si>
    <t>兽医药学实习</t>
  </si>
  <si>
    <t>食品毒理学</t>
  </si>
  <si>
    <t>药理学</t>
  </si>
  <si>
    <t>药学实习</t>
  </si>
  <si>
    <t>丁雪梅</t>
  </si>
  <si>
    <t>草地资源学</t>
  </si>
  <si>
    <t>饲养试验与设计A</t>
  </si>
  <si>
    <t>动物环境卫生学</t>
  </si>
  <si>
    <t>09动医</t>
  </si>
  <si>
    <t>丁瑜</t>
  </si>
  <si>
    <t>实验动物学</t>
  </si>
  <si>
    <t>实验动物育种学</t>
  </si>
  <si>
    <t>丁壮</t>
  </si>
  <si>
    <t>兽医流行病学原理</t>
  </si>
  <si>
    <t>杜崇涛</t>
  </si>
  <si>
    <t>兽医微生物学</t>
  </si>
  <si>
    <t>动物免疫学</t>
  </si>
  <si>
    <t>兽医免疫学</t>
  </si>
  <si>
    <t>房恒通</t>
  </si>
  <si>
    <t>动物科学概论</t>
  </si>
  <si>
    <t>饲料学</t>
  </si>
  <si>
    <t>07生技</t>
  </si>
  <si>
    <t>动物营养学</t>
  </si>
  <si>
    <t>反刍动物营养</t>
  </si>
  <si>
    <t>饲养试验与设计</t>
  </si>
  <si>
    <t>冯海华</t>
  </si>
  <si>
    <t>07生技（植物）</t>
  </si>
  <si>
    <t>06动医、07动医</t>
  </si>
  <si>
    <t>动物医学概论（药理、病理、诊断）</t>
  </si>
  <si>
    <t>冯新</t>
  </si>
  <si>
    <t>畜牧微生物学</t>
  </si>
  <si>
    <t>付本懂</t>
  </si>
  <si>
    <t>中兽医学</t>
  </si>
  <si>
    <t>兽医诊疗实习</t>
  </si>
  <si>
    <t>中药饲料添加剂学</t>
  </si>
  <si>
    <t>高丰</t>
  </si>
  <si>
    <t>兽医临床病变鉴别诊断</t>
  </si>
  <si>
    <t>高妍</t>
  </si>
  <si>
    <t>比较医学</t>
  </si>
  <si>
    <t>高英杰</t>
  </si>
  <si>
    <t>动物普通病学</t>
  </si>
  <si>
    <t>宫鹏涛</t>
  </si>
  <si>
    <t>兽医寄生虫病学</t>
  </si>
  <si>
    <t>兽医寄生虫病学实习</t>
  </si>
  <si>
    <t>关振宏</t>
  </si>
  <si>
    <t>病毒学</t>
  </si>
  <si>
    <t>08生技（动物、植物）</t>
  </si>
  <si>
    <t>郭斌</t>
  </si>
  <si>
    <t>郝琳琳</t>
  </si>
  <si>
    <t>动物生物化学</t>
  </si>
  <si>
    <t>发育生物学</t>
  </si>
  <si>
    <t>生化实验技术</t>
  </si>
  <si>
    <t>08生技</t>
  </si>
  <si>
    <t>贺文琦</t>
  </si>
  <si>
    <t>病理诊断技术实习</t>
  </si>
  <si>
    <t>姜长松</t>
  </si>
  <si>
    <t>畜牧机械</t>
  </si>
  <si>
    <t>焦虎平</t>
  </si>
  <si>
    <t>生物物理学</t>
  </si>
  <si>
    <t>动物胚胎工程</t>
  </si>
  <si>
    <t>靳朝</t>
  </si>
  <si>
    <t>宠物治疗学</t>
  </si>
  <si>
    <t>赖良学</t>
  </si>
  <si>
    <t>李建华</t>
  </si>
  <si>
    <t>李莉</t>
  </si>
  <si>
    <t>生物技术制药</t>
  </si>
  <si>
    <t>07生技（动、植物）</t>
  </si>
  <si>
    <t>06生技（动物）</t>
  </si>
  <si>
    <t>发酵工程与生物制药实习</t>
  </si>
  <si>
    <t>李小兵</t>
  </si>
  <si>
    <t>兽医影像诊断学</t>
  </si>
  <si>
    <t>李颖</t>
  </si>
  <si>
    <t>兽医临床诊断学</t>
  </si>
  <si>
    <t>李玉梅</t>
  </si>
  <si>
    <t>宠物营养与食品学</t>
  </si>
  <si>
    <t>宠物饲养与疾病防治</t>
  </si>
  <si>
    <t>动物保护与福利</t>
  </si>
  <si>
    <t>经济动物饲养与疾病防治</t>
  </si>
  <si>
    <t>李兆辉</t>
  </si>
  <si>
    <t>兽医行政管理</t>
  </si>
  <si>
    <t>畜牧兽医行政管理</t>
  </si>
  <si>
    <t>李子义</t>
  </si>
  <si>
    <t>动物组织学与胚胎学A</t>
  </si>
  <si>
    <t>刘殿峰</t>
  </si>
  <si>
    <t>刘国文</t>
  </si>
  <si>
    <t>刘松财</t>
  </si>
  <si>
    <t>柳巨雄</t>
  </si>
  <si>
    <t>神经生物学</t>
  </si>
  <si>
    <t>卢强</t>
  </si>
  <si>
    <t>动物性食品卫生学</t>
  </si>
  <si>
    <t>兽医公共卫生检验学</t>
  </si>
  <si>
    <t>兽医公共卫生检验实习</t>
  </si>
  <si>
    <t>卢士英</t>
  </si>
  <si>
    <t>免疫学</t>
  </si>
  <si>
    <t>母连志</t>
  </si>
  <si>
    <t>母志连</t>
  </si>
  <si>
    <t>兽医传染病学实习</t>
  </si>
  <si>
    <t>牛淑玲</t>
  </si>
  <si>
    <t>养禽学</t>
  </si>
  <si>
    <t>欧阳红生</t>
  </si>
  <si>
    <t>生物化学</t>
  </si>
  <si>
    <t>09生技</t>
  </si>
  <si>
    <t>专业文献综述训练</t>
  </si>
  <si>
    <t>潘英树</t>
  </si>
  <si>
    <t>动物繁殖学</t>
  </si>
  <si>
    <t>人工受精与管理</t>
  </si>
  <si>
    <t>逄大欣</t>
  </si>
  <si>
    <t>基因工程</t>
  </si>
  <si>
    <t>基因工程综合实验</t>
  </si>
  <si>
    <t>基因工程实验技术</t>
  </si>
  <si>
    <t>任洪林</t>
  </si>
  <si>
    <t>任林柱</t>
  </si>
  <si>
    <t>分子生物学</t>
  </si>
  <si>
    <t>分子生物学C</t>
  </si>
  <si>
    <t>生物技术A</t>
  </si>
  <si>
    <t>任文陟</t>
  </si>
  <si>
    <t>申海清</t>
  </si>
  <si>
    <t>兽医产科学</t>
  </si>
  <si>
    <t>中兽医治疗学</t>
  </si>
  <si>
    <t>中兽医治疗学实习</t>
  </si>
  <si>
    <t>中医药学实习</t>
  </si>
  <si>
    <t>沈景林</t>
  </si>
  <si>
    <t>城市园林设计</t>
  </si>
  <si>
    <t>09动科</t>
  </si>
  <si>
    <t>史旭东</t>
  </si>
  <si>
    <t>饲料加工学</t>
  </si>
  <si>
    <t>宋德光</t>
  </si>
  <si>
    <t>动物解剖学实习</t>
  </si>
  <si>
    <t>动物解剖学C</t>
  </si>
  <si>
    <t>09动医公卫</t>
  </si>
  <si>
    <t>宋斯伟</t>
  </si>
  <si>
    <t>动物解剖学A</t>
  </si>
  <si>
    <t>08、09生技</t>
  </si>
  <si>
    <t>宋宇</t>
  </si>
  <si>
    <t>生物制药</t>
  </si>
  <si>
    <t>孙博兴</t>
  </si>
  <si>
    <t>动物育种学</t>
  </si>
  <si>
    <t>养猪学</t>
  </si>
  <si>
    <t>养猪学实习</t>
  </si>
  <si>
    <t>猪的育种</t>
  </si>
  <si>
    <t>孙长江</t>
  </si>
  <si>
    <t>微生物学</t>
  </si>
  <si>
    <t>生物制品学</t>
  </si>
  <si>
    <t>兽医生物制品学</t>
  </si>
  <si>
    <t>唐博</t>
  </si>
  <si>
    <t>动物生物学</t>
  </si>
  <si>
    <t>09生物技术</t>
  </si>
  <si>
    <t>动物学</t>
  </si>
  <si>
    <t>09动医、公卫</t>
  </si>
  <si>
    <t>唐鸿宇</t>
  </si>
  <si>
    <t>草地学与饲料生产学</t>
  </si>
  <si>
    <t>草地学与饲料生产学实习</t>
  </si>
  <si>
    <r>
      <t>0</t>
    </r>
    <r>
      <rPr>
        <sz val="10"/>
        <rFont val="宋体"/>
        <family val="0"/>
      </rPr>
      <t>9公卫</t>
    </r>
  </si>
  <si>
    <t>唐小春</t>
  </si>
  <si>
    <t>发酵工程</t>
  </si>
  <si>
    <t>王大成</t>
  </si>
  <si>
    <t>蛋白质与酶工程</t>
  </si>
  <si>
    <t>07生技（动物、植物）</t>
  </si>
  <si>
    <t>天然药物化学</t>
  </si>
  <si>
    <t>07生技（动物、08动医</t>
  </si>
  <si>
    <t>王鹏</t>
  </si>
  <si>
    <t>养羊学、动物营养学教学实习</t>
  </si>
  <si>
    <t>养羊学</t>
  </si>
  <si>
    <t>王铁东</t>
  </si>
  <si>
    <t>细胞生物学</t>
  </si>
  <si>
    <t>08动医、动科</t>
  </si>
  <si>
    <t>王玮</t>
  </si>
  <si>
    <t>王心蕊</t>
  </si>
  <si>
    <t>高级实验师</t>
  </si>
  <si>
    <t>仪器分析</t>
  </si>
  <si>
    <t>2007级动医、2008级动医、2008级生技、、2009级实验</t>
  </si>
  <si>
    <t>王学林</t>
  </si>
  <si>
    <t>吴秀萍</t>
  </si>
  <si>
    <t>生物制品</t>
  </si>
  <si>
    <t>肖冲</t>
  </si>
  <si>
    <t>谢光洪</t>
  </si>
  <si>
    <t>兽医手术学</t>
  </si>
  <si>
    <t>兽医外科学</t>
  </si>
  <si>
    <t>辛毅</t>
  </si>
  <si>
    <t>技师</t>
  </si>
  <si>
    <t>邢沈阳</t>
  </si>
  <si>
    <t>遗传学</t>
  </si>
  <si>
    <t>细胞遗传学</t>
  </si>
  <si>
    <t>闫守庆</t>
  </si>
  <si>
    <t>分子遗传学导论</t>
  </si>
  <si>
    <t>杨德才</t>
  </si>
  <si>
    <t>兽医内科学</t>
  </si>
  <si>
    <t>杨举</t>
  </si>
  <si>
    <t>09生技(植物)</t>
  </si>
  <si>
    <t>杨润军</t>
  </si>
  <si>
    <t>养牛学教学实习</t>
  </si>
  <si>
    <t>牛的育种</t>
  </si>
  <si>
    <t>杨勇军</t>
  </si>
  <si>
    <t>杨占清</t>
  </si>
  <si>
    <t>09实验动物</t>
  </si>
  <si>
    <t>杨振国</t>
  </si>
  <si>
    <t>动物病理生理学</t>
  </si>
  <si>
    <t>杨正涛</t>
  </si>
  <si>
    <t>尹继刚</t>
  </si>
  <si>
    <t>于浩</t>
  </si>
  <si>
    <t>生物信息学</t>
  </si>
  <si>
    <t>分子生物技术</t>
  </si>
  <si>
    <t>转基因动物技术</t>
  </si>
  <si>
    <t>俞先锋</t>
  </si>
  <si>
    <t>袁宝</t>
  </si>
  <si>
    <t>09公卫</t>
  </si>
  <si>
    <t>岳占碰</t>
  </si>
  <si>
    <t>动物组织学与胚胎学</t>
  </si>
  <si>
    <t>张嘉保</t>
  </si>
  <si>
    <t>动物繁殖生物技术</t>
  </si>
  <si>
    <t>张俊辉</t>
  </si>
  <si>
    <t>张丽颖</t>
  </si>
  <si>
    <t>细胞工程</t>
  </si>
  <si>
    <t>细胞工程技术</t>
  </si>
  <si>
    <t>张茂林</t>
  </si>
  <si>
    <t>张明军</t>
  </si>
  <si>
    <t>张巧灵</t>
  </si>
  <si>
    <t>宠物解剖与生理学</t>
  </si>
  <si>
    <t>动物解剖学B</t>
  </si>
  <si>
    <t>张学明</t>
  </si>
  <si>
    <t>动物组织学与胚胎学B</t>
  </si>
  <si>
    <t>张英</t>
  </si>
  <si>
    <t>张永宏</t>
  </si>
  <si>
    <t>张媛媛</t>
  </si>
  <si>
    <t>助理实验师</t>
  </si>
  <si>
    <t>赵魁</t>
  </si>
  <si>
    <t>赵云</t>
  </si>
  <si>
    <t>赵志辉</t>
  </si>
  <si>
    <t>周昌芳</t>
  </si>
  <si>
    <t>兽医临床治疗学</t>
  </si>
  <si>
    <t>周虚</t>
  </si>
  <si>
    <t>周玉</t>
  </si>
  <si>
    <t>平均</t>
  </si>
  <si>
    <r>
      <t>宠物</t>
    </r>
    <r>
      <rPr>
        <sz val="10"/>
        <rFont val="宋体"/>
        <family val="0"/>
      </rPr>
      <t>：宠物饲养学</t>
    </r>
  </si>
  <si>
    <r>
      <t>宠物：宠</t>
    </r>
    <r>
      <rPr>
        <sz val="10"/>
        <rFont val="宋体"/>
        <family val="0"/>
      </rPr>
      <t>物营养与食品学</t>
    </r>
  </si>
  <si>
    <r>
      <t>实验：</t>
    </r>
    <r>
      <rPr>
        <sz val="10"/>
        <rFont val="宋体"/>
        <family val="0"/>
      </rPr>
      <t>实验动物技术</t>
    </r>
  </si>
  <si>
    <r>
      <t>养马：养马</t>
    </r>
    <r>
      <rPr>
        <sz val="10"/>
        <rFont val="宋体"/>
        <family val="0"/>
      </rPr>
      <t>学</t>
    </r>
  </si>
  <si>
    <r>
      <t>养牛：</t>
    </r>
    <r>
      <rPr>
        <sz val="10"/>
        <rFont val="宋体"/>
        <family val="0"/>
      </rPr>
      <t>养牛学</t>
    </r>
  </si>
  <si>
    <r>
      <t>养羊：</t>
    </r>
    <r>
      <rPr>
        <sz val="10"/>
        <rFont val="宋体"/>
        <family val="0"/>
      </rPr>
      <t>养羊学</t>
    </r>
  </si>
  <si>
    <r>
      <t>养羊学、动物营养教学实习</t>
    </r>
  </si>
  <si>
    <r>
      <t>育种2：</t>
    </r>
    <r>
      <rPr>
        <sz val="10"/>
        <rFont val="宋体"/>
        <family val="0"/>
      </rPr>
      <t>牛的育种</t>
    </r>
  </si>
  <si>
    <r>
      <t>解剖：</t>
    </r>
    <r>
      <rPr>
        <sz val="10"/>
        <rFont val="宋体"/>
        <family val="0"/>
      </rPr>
      <t>动物病理解剖学</t>
    </r>
  </si>
  <si>
    <r>
      <t>传染：</t>
    </r>
    <r>
      <rPr>
        <sz val="10"/>
        <rFont val="宋体"/>
        <family val="0"/>
      </rPr>
      <t>兽医传染病学</t>
    </r>
  </si>
  <si>
    <r>
      <t>各论：</t>
    </r>
    <r>
      <rPr>
        <sz val="10"/>
        <rFont val="宋体"/>
        <family val="0"/>
      </rPr>
      <t>动物医学各论</t>
    </r>
  </si>
  <si>
    <r>
      <t>药理：</t>
    </r>
    <r>
      <rPr>
        <sz val="10"/>
        <rFont val="宋体"/>
        <family val="0"/>
      </rPr>
      <t>兽医临床药理学</t>
    </r>
  </si>
  <si>
    <r>
      <t>环境：</t>
    </r>
    <r>
      <rPr>
        <sz val="10"/>
        <rFont val="宋体"/>
        <family val="0"/>
      </rPr>
      <t>动物环境卫生学</t>
    </r>
  </si>
  <si>
    <r>
      <t>流行：</t>
    </r>
    <r>
      <rPr>
        <sz val="10"/>
        <rFont val="宋体"/>
        <family val="0"/>
      </rPr>
      <t>动物流行病学</t>
    </r>
  </si>
  <si>
    <r>
      <t>流行：</t>
    </r>
    <r>
      <rPr>
        <sz val="10"/>
        <rFont val="宋体"/>
        <family val="0"/>
      </rPr>
      <t>兽医流行病学原理</t>
    </r>
  </si>
  <si>
    <r>
      <t>人兽</t>
    </r>
    <r>
      <rPr>
        <sz val="10"/>
        <rFont val="宋体"/>
        <family val="0"/>
      </rPr>
      <t>：人兽共患病</t>
    </r>
  </si>
  <si>
    <r>
      <t>免疫</t>
    </r>
    <r>
      <rPr>
        <sz val="10"/>
        <rFont val="宋体"/>
        <family val="0"/>
      </rPr>
      <t>：动物免疫学</t>
    </r>
  </si>
  <si>
    <r>
      <t>微生：</t>
    </r>
    <r>
      <rPr>
        <sz val="10"/>
        <rFont val="宋体"/>
        <family val="0"/>
      </rPr>
      <t>兽医微生物学</t>
    </r>
  </si>
  <si>
    <r>
      <t>病毒：</t>
    </r>
    <r>
      <rPr>
        <sz val="10"/>
        <rFont val="宋体"/>
        <family val="0"/>
      </rPr>
      <t>病毒学</t>
    </r>
  </si>
  <si>
    <r>
      <t>经济：</t>
    </r>
    <r>
      <rPr>
        <sz val="10"/>
        <rFont val="宋体"/>
        <family val="0"/>
      </rPr>
      <t>经济动物饲养与疾病防治</t>
    </r>
  </si>
  <si>
    <r>
      <t>饲养：</t>
    </r>
    <r>
      <rPr>
        <sz val="10"/>
        <rFont val="宋体"/>
        <family val="0"/>
      </rPr>
      <t>经济动物饲养与疾病防治</t>
    </r>
  </si>
  <si>
    <r>
      <t>概论：</t>
    </r>
    <r>
      <rPr>
        <sz val="10"/>
        <rFont val="宋体"/>
        <family val="0"/>
      </rPr>
      <t>动物医学概论</t>
    </r>
  </si>
  <si>
    <r>
      <t>药理：</t>
    </r>
    <r>
      <rPr>
        <sz val="10"/>
        <rFont val="宋体"/>
        <family val="0"/>
      </rPr>
      <t>兽医药理学</t>
    </r>
  </si>
  <si>
    <r>
      <t>药理：</t>
    </r>
    <r>
      <rPr>
        <sz val="10"/>
        <rFont val="宋体"/>
        <family val="0"/>
      </rPr>
      <t>兽医药理学实习</t>
    </r>
  </si>
  <si>
    <r>
      <t>微生：</t>
    </r>
    <r>
      <rPr>
        <sz val="10"/>
        <rFont val="宋体"/>
        <family val="0"/>
      </rPr>
      <t>微生物学</t>
    </r>
  </si>
  <si>
    <r>
      <t>微生：</t>
    </r>
    <r>
      <rPr>
        <sz val="10"/>
        <rFont val="宋体"/>
        <family val="0"/>
      </rPr>
      <t>畜牧微生物学</t>
    </r>
  </si>
  <si>
    <r>
      <t>中药：</t>
    </r>
    <r>
      <rPr>
        <sz val="10"/>
        <rFont val="宋体"/>
        <family val="0"/>
      </rPr>
      <t>中药饲料添加剂学</t>
    </r>
  </si>
  <si>
    <r>
      <t>病变</t>
    </r>
    <r>
      <rPr>
        <sz val="10"/>
        <rFont val="宋体"/>
        <family val="0"/>
      </rPr>
      <t>：兽医临床病变鉴别诊断学</t>
    </r>
  </si>
  <si>
    <r>
      <t>比较：</t>
    </r>
    <r>
      <rPr>
        <sz val="10"/>
        <rFont val="宋体"/>
        <family val="0"/>
      </rPr>
      <t>比较医学</t>
    </r>
  </si>
  <si>
    <r>
      <t>育种：</t>
    </r>
    <r>
      <rPr>
        <sz val="10"/>
        <rFont val="宋体"/>
        <family val="0"/>
      </rPr>
      <t>实验动物育种学</t>
    </r>
  </si>
  <si>
    <r>
      <t>各论：</t>
    </r>
    <r>
      <rPr>
        <sz val="10"/>
        <rFont val="宋体"/>
        <family val="0"/>
      </rPr>
      <t>动物医学各论</t>
    </r>
  </si>
  <si>
    <r>
      <t>普通：</t>
    </r>
    <r>
      <rPr>
        <sz val="10"/>
        <rFont val="宋体"/>
        <family val="0"/>
      </rPr>
      <t>动物普通病学</t>
    </r>
  </si>
  <si>
    <r>
      <t>实验：</t>
    </r>
    <r>
      <rPr>
        <sz val="10"/>
        <rFont val="宋体"/>
        <family val="0"/>
      </rPr>
      <t>实验动物学</t>
    </r>
  </si>
  <si>
    <r>
      <t>寄生：</t>
    </r>
    <r>
      <rPr>
        <sz val="10"/>
        <rFont val="宋体"/>
        <family val="0"/>
      </rPr>
      <t>兽医寄生虫病学</t>
    </r>
  </si>
  <si>
    <r>
      <t>养猪：</t>
    </r>
    <r>
      <rPr>
        <sz val="10"/>
        <rFont val="宋体"/>
        <family val="0"/>
      </rPr>
      <t>养猪学</t>
    </r>
  </si>
  <si>
    <r>
      <t>发酵：</t>
    </r>
    <r>
      <rPr>
        <sz val="10"/>
        <rFont val="宋体"/>
        <family val="0"/>
      </rPr>
      <t>发酵工程</t>
    </r>
  </si>
  <si>
    <r>
      <t>生物：</t>
    </r>
    <r>
      <rPr>
        <sz val="10"/>
        <rFont val="宋体"/>
        <family val="0"/>
      </rPr>
      <t>生物技术</t>
    </r>
  </si>
  <si>
    <r>
      <t>制药：</t>
    </r>
    <r>
      <rPr>
        <sz val="10"/>
        <rFont val="宋体"/>
        <family val="0"/>
      </rPr>
      <t>生物制药</t>
    </r>
  </si>
  <si>
    <r>
      <t>治疗：</t>
    </r>
    <r>
      <rPr>
        <sz val="10"/>
        <rFont val="宋体"/>
        <family val="0"/>
      </rPr>
      <t>宠物治疗学</t>
    </r>
  </si>
  <si>
    <r>
      <t>诊断：</t>
    </r>
    <r>
      <rPr>
        <sz val="10"/>
        <rFont val="宋体"/>
        <family val="0"/>
      </rPr>
      <t>兽医临床诊断学</t>
    </r>
  </si>
  <si>
    <r>
      <t>生化：</t>
    </r>
    <r>
      <rPr>
        <sz val="10"/>
        <rFont val="宋体"/>
        <family val="0"/>
      </rPr>
      <t>动物生物化学</t>
    </r>
  </si>
  <si>
    <r>
      <t>生化：</t>
    </r>
    <r>
      <rPr>
        <sz val="10"/>
        <rFont val="宋体"/>
        <family val="0"/>
      </rPr>
      <t>生物化学</t>
    </r>
  </si>
  <si>
    <r>
      <t>物理：</t>
    </r>
    <r>
      <rPr>
        <sz val="10"/>
        <rFont val="宋体"/>
        <family val="0"/>
      </rPr>
      <t>生物物理学</t>
    </r>
  </si>
  <si>
    <r>
      <t>宠物：</t>
    </r>
    <r>
      <rPr>
        <sz val="10"/>
        <rFont val="宋体"/>
        <family val="0"/>
      </rPr>
      <t>宠物饲养与疾病防治</t>
    </r>
  </si>
  <si>
    <r>
      <t>疾病：</t>
    </r>
    <r>
      <rPr>
        <sz val="10"/>
        <rFont val="宋体"/>
        <family val="0"/>
      </rPr>
      <t>宠物疾病学</t>
    </r>
  </si>
  <si>
    <r>
      <t>诊疗</t>
    </r>
    <r>
      <rPr>
        <sz val="10"/>
        <rFont val="宋体"/>
        <family val="0"/>
      </rPr>
      <t>:兽医诊疗实习</t>
    </r>
  </si>
  <si>
    <r>
      <t>胚胎：</t>
    </r>
    <r>
      <rPr>
        <sz val="10"/>
        <rFont val="宋体"/>
        <family val="0"/>
      </rPr>
      <t>动物胚胎工程</t>
    </r>
  </si>
  <si>
    <r>
      <t>免疫：</t>
    </r>
    <r>
      <rPr>
        <sz val="10"/>
        <rFont val="宋体"/>
        <family val="0"/>
      </rPr>
      <t>兽医免疫学</t>
    </r>
  </si>
  <si>
    <r>
      <t>内科：</t>
    </r>
    <r>
      <rPr>
        <sz val="10"/>
        <rFont val="宋体"/>
        <family val="0"/>
      </rPr>
      <t>兽医内科学</t>
    </r>
  </si>
  <si>
    <r>
      <t>行管：</t>
    </r>
    <r>
      <rPr>
        <sz val="10"/>
        <rFont val="宋体"/>
        <family val="0"/>
      </rPr>
      <t>兽医行政管理</t>
    </r>
  </si>
  <si>
    <r>
      <t>理化：</t>
    </r>
    <r>
      <rPr>
        <sz val="10"/>
        <rFont val="宋体"/>
        <family val="0"/>
      </rPr>
      <t>动物性食品理化检验学</t>
    </r>
  </si>
  <si>
    <r>
      <t>发育：</t>
    </r>
    <r>
      <rPr>
        <sz val="10"/>
        <rFont val="宋体"/>
        <family val="0"/>
      </rPr>
      <t>发育生物学</t>
    </r>
  </si>
  <si>
    <r>
      <t>组胚：</t>
    </r>
    <r>
      <rPr>
        <sz val="10"/>
        <rFont val="宋体"/>
        <family val="0"/>
      </rPr>
      <t>动物组织胚胎学（双语）</t>
    </r>
  </si>
  <si>
    <r>
      <t>繁殖：</t>
    </r>
    <r>
      <rPr>
        <sz val="10"/>
        <rFont val="宋体"/>
        <family val="0"/>
      </rPr>
      <t>动物繁殖学</t>
    </r>
  </si>
  <si>
    <r>
      <t>人工：</t>
    </r>
    <r>
      <rPr>
        <sz val="10"/>
        <rFont val="宋体"/>
        <family val="0"/>
      </rPr>
      <t>人工授精与管理</t>
    </r>
  </si>
  <si>
    <r>
      <t>障碍：</t>
    </r>
    <r>
      <rPr>
        <sz val="10"/>
        <rFont val="宋体"/>
        <family val="0"/>
      </rPr>
      <t>动物繁殖障碍</t>
    </r>
  </si>
  <si>
    <r>
      <t>工程：</t>
    </r>
    <r>
      <rPr>
        <sz val="10"/>
        <rFont val="宋体"/>
        <family val="0"/>
      </rPr>
      <t>生物工程下游技术</t>
    </r>
  </si>
  <si>
    <r>
      <t>神经：</t>
    </r>
    <r>
      <rPr>
        <sz val="10"/>
        <rFont val="宋体"/>
        <family val="0"/>
      </rPr>
      <t>神经生物学</t>
    </r>
  </si>
  <si>
    <r>
      <t>生理：</t>
    </r>
    <r>
      <rPr>
        <sz val="10"/>
        <rFont val="宋体"/>
        <family val="0"/>
      </rPr>
      <t>动物生理学</t>
    </r>
  </si>
  <si>
    <r>
      <t>法规</t>
    </r>
    <r>
      <rPr>
        <sz val="10"/>
        <rFont val="宋体"/>
        <family val="0"/>
      </rPr>
      <t>：食品卫生法规</t>
    </r>
  </si>
  <si>
    <r>
      <t>免疫：</t>
    </r>
    <r>
      <rPr>
        <sz val="10"/>
        <rFont val="宋体"/>
        <family val="0"/>
      </rPr>
      <t>免疫学</t>
    </r>
  </si>
  <si>
    <r>
      <t>公卫</t>
    </r>
    <r>
      <rPr>
        <sz val="10"/>
        <rFont val="宋体"/>
        <family val="0"/>
      </rPr>
      <t>：兽医公共卫生检验学</t>
    </r>
  </si>
  <si>
    <r>
      <t>卫生：</t>
    </r>
    <r>
      <rPr>
        <sz val="10"/>
        <rFont val="宋体"/>
        <family val="0"/>
      </rPr>
      <t>动物性食品卫生学</t>
    </r>
  </si>
  <si>
    <r>
      <t>各论：</t>
    </r>
    <r>
      <rPr>
        <sz val="10"/>
        <rFont val="宋体"/>
        <family val="0"/>
      </rPr>
      <t>动物科学各论</t>
    </r>
  </si>
  <si>
    <r>
      <t>养禽</t>
    </r>
    <r>
      <rPr>
        <sz val="10"/>
        <rFont val="宋体"/>
        <family val="0"/>
      </rPr>
      <t>：养禽学</t>
    </r>
  </si>
  <si>
    <r>
      <t>蛋白</t>
    </r>
    <r>
      <rPr>
        <sz val="10"/>
        <rFont val="宋体"/>
        <family val="0"/>
      </rPr>
      <t>：蛋白质与酶工程</t>
    </r>
  </si>
  <si>
    <r>
      <t>生化：</t>
    </r>
    <r>
      <rPr>
        <sz val="10"/>
        <rFont val="宋体"/>
        <family val="0"/>
      </rPr>
      <t>生化实验技术</t>
    </r>
  </si>
  <si>
    <r>
      <t>繁生：</t>
    </r>
    <r>
      <rPr>
        <sz val="10"/>
        <rFont val="宋体"/>
        <family val="0"/>
      </rPr>
      <t>动物繁殖生物技术</t>
    </r>
  </si>
  <si>
    <r>
      <t>繁生</t>
    </r>
    <r>
      <rPr>
        <sz val="10"/>
        <rFont val="宋体"/>
        <family val="0"/>
      </rPr>
      <t>：动物繁殖生物技术</t>
    </r>
  </si>
  <si>
    <r>
      <t>遗传：</t>
    </r>
    <r>
      <rPr>
        <sz val="10"/>
        <rFont val="宋体"/>
        <family val="0"/>
      </rPr>
      <t>动物遗传学</t>
    </r>
  </si>
  <si>
    <r>
      <t>发酵：</t>
    </r>
    <r>
      <rPr>
        <sz val="10"/>
        <rFont val="宋体"/>
        <family val="0"/>
      </rPr>
      <t>发酵工程与生物制药</t>
    </r>
  </si>
  <si>
    <r>
      <t>分子：</t>
    </r>
    <r>
      <rPr>
        <sz val="10"/>
        <rFont val="宋体"/>
        <family val="0"/>
      </rPr>
      <t>分子生物技术</t>
    </r>
  </si>
  <si>
    <r>
      <t>制药：</t>
    </r>
    <r>
      <rPr>
        <sz val="10"/>
        <rFont val="宋体"/>
        <family val="0"/>
      </rPr>
      <t>生物技术制药</t>
    </r>
  </si>
  <si>
    <r>
      <t>检验：</t>
    </r>
    <r>
      <rPr>
        <sz val="10"/>
        <rFont val="宋体"/>
        <family val="0"/>
      </rPr>
      <t>动物性食品微生物检验学</t>
    </r>
  </si>
  <si>
    <r>
      <t>生物：</t>
    </r>
    <r>
      <rPr>
        <sz val="10"/>
        <rFont val="宋体"/>
        <family val="0"/>
      </rPr>
      <t>分子生物学</t>
    </r>
  </si>
  <si>
    <r>
      <t>产科：</t>
    </r>
    <r>
      <rPr>
        <sz val="10"/>
        <rFont val="宋体"/>
        <family val="0"/>
      </rPr>
      <t>兽医产科学</t>
    </r>
  </si>
  <si>
    <r>
      <t>中医</t>
    </r>
    <r>
      <rPr>
        <sz val="10"/>
        <rFont val="宋体"/>
        <family val="0"/>
      </rPr>
      <t>：中兽医治疗学</t>
    </r>
  </si>
  <si>
    <r>
      <t>生产：</t>
    </r>
    <r>
      <rPr>
        <sz val="10"/>
        <rFont val="宋体"/>
        <family val="0"/>
      </rPr>
      <t>草地学与饲料生产学</t>
    </r>
  </si>
  <si>
    <r>
      <t>园林：</t>
    </r>
    <r>
      <rPr>
        <sz val="10"/>
        <rFont val="宋体"/>
        <family val="0"/>
      </rPr>
      <t>城市园林设计</t>
    </r>
  </si>
  <si>
    <r>
      <t>加工：</t>
    </r>
    <r>
      <rPr>
        <sz val="10"/>
        <rFont val="宋体"/>
        <family val="0"/>
      </rPr>
      <t>饲料加工学</t>
    </r>
  </si>
  <si>
    <r>
      <t>饲料：</t>
    </r>
    <r>
      <rPr>
        <sz val="10"/>
        <rFont val="宋体"/>
        <family val="0"/>
      </rPr>
      <t>配合饲料工艺原理与技术</t>
    </r>
  </si>
  <si>
    <r>
      <t>饲料：</t>
    </r>
    <r>
      <rPr>
        <sz val="10"/>
        <rFont val="宋体"/>
        <family val="0"/>
      </rPr>
      <t>饲料加工学</t>
    </r>
  </si>
  <si>
    <r>
      <t>史旭东</t>
    </r>
  </si>
  <si>
    <r>
      <t>原料</t>
    </r>
    <r>
      <rPr>
        <sz val="10"/>
        <rFont val="宋体"/>
        <family val="0"/>
      </rPr>
      <t>：饲料原料学</t>
    </r>
  </si>
  <si>
    <r>
      <t>动物解剖学实习</t>
    </r>
  </si>
  <si>
    <r>
      <t>解剖：</t>
    </r>
    <r>
      <rPr>
        <sz val="10"/>
        <rFont val="宋体"/>
        <family val="0"/>
      </rPr>
      <t>动物解剖学</t>
    </r>
  </si>
  <si>
    <r>
      <t>药剂:</t>
    </r>
    <r>
      <rPr>
        <sz val="10"/>
        <rFont val="宋体"/>
        <family val="0"/>
      </rPr>
      <t>中药药剂学</t>
    </r>
  </si>
  <si>
    <r>
      <t>药理：</t>
    </r>
    <r>
      <rPr>
        <sz val="10"/>
        <rFont val="宋体"/>
        <family val="0"/>
      </rPr>
      <t>药理学</t>
    </r>
  </si>
  <si>
    <r>
      <t>育种：</t>
    </r>
    <r>
      <rPr>
        <sz val="10"/>
        <rFont val="宋体"/>
        <family val="0"/>
      </rPr>
      <t>动物育种学</t>
    </r>
  </si>
  <si>
    <r>
      <t>育种1：</t>
    </r>
    <r>
      <rPr>
        <sz val="10"/>
        <rFont val="宋体"/>
        <family val="0"/>
      </rPr>
      <t>猪的育种</t>
    </r>
  </si>
  <si>
    <r>
      <t>动生：</t>
    </r>
    <r>
      <rPr>
        <sz val="10"/>
        <rFont val="宋体"/>
        <family val="0"/>
      </rPr>
      <t>动物生物学</t>
    </r>
  </si>
  <si>
    <r>
      <t>动物：</t>
    </r>
    <r>
      <rPr>
        <sz val="10"/>
        <rFont val="宋体"/>
        <family val="0"/>
      </rPr>
      <t>动物学</t>
    </r>
  </si>
  <si>
    <r>
      <t>生物：</t>
    </r>
    <r>
      <rPr>
        <sz val="10"/>
        <rFont val="宋体"/>
        <family val="0"/>
      </rPr>
      <t>生物学</t>
    </r>
  </si>
  <si>
    <r>
      <t>草地：</t>
    </r>
    <r>
      <rPr>
        <sz val="10"/>
        <rFont val="宋体"/>
        <family val="0"/>
      </rPr>
      <t>草地资源学</t>
    </r>
  </si>
  <si>
    <r>
      <t>草坪</t>
    </r>
    <r>
      <rPr>
        <sz val="10"/>
        <rFont val="宋体"/>
        <family val="0"/>
      </rPr>
      <t>：草坪栽培技术</t>
    </r>
  </si>
  <si>
    <r>
      <t>化学：</t>
    </r>
    <r>
      <rPr>
        <sz val="10"/>
        <rFont val="宋体"/>
        <family val="0"/>
      </rPr>
      <t>药物化学及天然药物化学</t>
    </r>
  </si>
  <si>
    <r>
      <t>天然药物化学实验</t>
    </r>
  </si>
  <si>
    <r>
      <t>药物：</t>
    </r>
    <r>
      <rPr>
        <sz val="10"/>
        <rFont val="宋体"/>
        <family val="0"/>
      </rPr>
      <t>天然药物化学</t>
    </r>
  </si>
  <si>
    <r>
      <t>细胞：</t>
    </r>
    <r>
      <rPr>
        <sz val="10"/>
        <rFont val="宋体"/>
        <family val="0"/>
      </rPr>
      <t>细胞生物学</t>
    </r>
  </si>
  <si>
    <r>
      <t>细生：</t>
    </r>
    <r>
      <rPr>
        <sz val="10"/>
        <rFont val="宋体"/>
        <family val="0"/>
      </rPr>
      <t>细胞生物学</t>
    </r>
  </si>
  <si>
    <r>
      <t>分析：</t>
    </r>
    <r>
      <rPr>
        <sz val="10"/>
        <rFont val="宋体"/>
        <family val="0"/>
      </rPr>
      <t>仪器分析</t>
    </r>
  </si>
  <si>
    <r>
      <t>仪器：</t>
    </r>
    <r>
      <rPr>
        <sz val="10"/>
        <rFont val="宋体"/>
        <family val="0"/>
      </rPr>
      <t>仪器分析</t>
    </r>
  </si>
  <si>
    <r>
      <t>制品</t>
    </r>
    <r>
      <rPr>
        <sz val="10"/>
        <rFont val="宋体"/>
        <family val="0"/>
      </rPr>
      <t>：生物制品学</t>
    </r>
  </si>
  <si>
    <r>
      <t>制品：</t>
    </r>
    <r>
      <rPr>
        <sz val="10"/>
        <rFont val="宋体"/>
        <family val="0"/>
      </rPr>
      <t>兽医生物制品学</t>
    </r>
  </si>
  <si>
    <r>
      <t>制品：</t>
    </r>
    <r>
      <rPr>
        <sz val="10"/>
        <rFont val="宋体"/>
        <family val="0"/>
      </rPr>
      <t>兽医生物制品学</t>
    </r>
  </si>
  <si>
    <r>
      <t>外科：</t>
    </r>
    <r>
      <rPr>
        <sz val="10"/>
        <rFont val="宋体"/>
        <family val="0"/>
      </rPr>
      <t>兽医外科学</t>
    </r>
  </si>
  <si>
    <r>
      <t>细遗：</t>
    </r>
    <r>
      <rPr>
        <sz val="10"/>
        <rFont val="宋体"/>
        <family val="0"/>
      </rPr>
      <t>细胞遗传学</t>
    </r>
  </si>
  <si>
    <r>
      <t>遗传：</t>
    </r>
    <r>
      <rPr>
        <sz val="10"/>
        <rFont val="宋体"/>
        <family val="0"/>
      </rPr>
      <t>遗传学</t>
    </r>
  </si>
  <si>
    <r>
      <t>分子：</t>
    </r>
    <r>
      <rPr>
        <sz val="10"/>
        <rFont val="宋体"/>
        <family val="0"/>
      </rPr>
      <t>分子遗传标记</t>
    </r>
  </si>
  <si>
    <r>
      <t>遗传：</t>
    </r>
    <r>
      <rPr>
        <sz val="10"/>
        <rFont val="宋体"/>
        <family val="0"/>
      </rPr>
      <t>动物遗传学</t>
    </r>
  </si>
  <si>
    <r>
      <t>遗传：</t>
    </r>
    <r>
      <rPr>
        <sz val="10"/>
        <rFont val="宋体"/>
        <family val="0"/>
      </rPr>
      <t>分子遗传学导论</t>
    </r>
  </si>
  <si>
    <r>
      <t>摄影：</t>
    </r>
    <r>
      <rPr>
        <sz val="10"/>
        <rFont val="宋体"/>
        <family val="0"/>
      </rPr>
      <t>生物摄影技术</t>
    </r>
  </si>
  <si>
    <r>
      <t>病理：</t>
    </r>
    <r>
      <rPr>
        <sz val="10"/>
        <rFont val="宋体"/>
        <family val="0"/>
      </rPr>
      <t>动物病理生理学</t>
    </r>
  </si>
  <si>
    <r>
      <t>鱼病</t>
    </r>
    <r>
      <rPr>
        <sz val="10"/>
        <rFont val="宋体"/>
        <family val="0"/>
      </rPr>
      <t>：鱼病学</t>
    </r>
  </si>
  <si>
    <r>
      <t>鉴别</t>
    </r>
    <r>
      <rPr>
        <sz val="10"/>
        <rFont val="宋体"/>
        <family val="0"/>
      </rPr>
      <t>:兽医临床症状鉴别诊断学</t>
    </r>
  </si>
  <si>
    <r>
      <t>信息</t>
    </r>
    <r>
      <rPr>
        <sz val="10"/>
        <rFont val="宋体"/>
        <family val="0"/>
      </rPr>
      <t>：生物信息学</t>
    </r>
  </si>
  <si>
    <r>
      <t>袁宝</t>
    </r>
  </si>
  <si>
    <r>
      <t>环境：</t>
    </r>
    <r>
      <rPr>
        <sz val="10"/>
        <rFont val="宋体"/>
        <family val="0"/>
      </rPr>
      <t>动物环境卫生学</t>
    </r>
  </si>
  <si>
    <r>
      <t>切片：</t>
    </r>
    <r>
      <rPr>
        <sz val="10"/>
        <rFont val="宋体"/>
        <family val="0"/>
      </rPr>
      <t>组织化学与切片技术</t>
    </r>
  </si>
  <si>
    <r>
      <t>组化：</t>
    </r>
    <r>
      <rPr>
        <sz val="10"/>
        <rFont val="宋体"/>
        <family val="0"/>
      </rPr>
      <t>组织化学与切片技术</t>
    </r>
  </si>
  <si>
    <r>
      <t>组胚：</t>
    </r>
    <r>
      <rPr>
        <sz val="10"/>
        <rFont val="宋体"/>
        <family val="0"/>
      </rPr>
      <t>动物组织学与胚胎学</t>
    </r>
  </si>
  <si>
    <r>
      <t>管理</t>
    </r>
    <r>
      <rPr>
        <sz val="10"/>
        <rFont val="宋体"/>
        <family val="0"/>
      </rPr>
      <t>：兽医行政管理</t>
    </r>
  </si>
  <si>
    <r>
      <t>保护</t>
    </r>
    <r>
      <rPr>
        <sz val="10"/>
        <rFont val="宋体"/>
        <family val="0"/>
      </rPr>
      <t>：动物保护与福利</t>
    </r>
  </si>
  <si>
    <r>
      <t>反刍：</t>
    </r>
    <r>
      <rPr>
        <sz val="10"/>
        <rFont val="宋体"/>
        <family val="0"/>
      </rPr>
      <t>反刍动物营养</t>
    </r>
  </si>
  <si>
    <r>
      <t>饲料：</t>
    </r>
    <r>
      <rPr>
        <sz val="10"/>
        <rFont val="宋体"/>
        <family val="0"/>
      </rPr>
      <t>饲料学</t>
    </r>
  </si>
  <si>
    <r>
      <t>饲养：</t>
    </r>
    <r>
      <rPr>
        <sz val="10"/>
        <rFont val="宋体"/>
        <family val="0"/>
      </rPr>
      <t>饲养实验与设计</t>
    </r>
  </si>
  <si>
    <r>
      <t>营养：</t>
    </r>
    <r>
      <rPr>
        <sz val="10"/>
        <rFont val="宋体"/>
        <family val="0"/>
      </rPr>
      <t>动物营养学</t>
    </r>
  </si>
  <si>
    <r>
      <t>宠物</t>
    </r>
    <r>
      <rPr>
        <sz val="10"/>
        <rFont val="宋体"/>
        <family val="0"/>
      </rPr>
      <t>：宠物解剖与生理学</t>
    </r>
  </si>
  <si>
    <r>
      <t>解剖：</t>
    </r>
    <r>
      <rPr>
        <sz val="10"/>
        <rFont val="宋体"/>
        <family val="0"/>
      </rPr>
      <t>宠物解剖与生理学</t>
    </r>
  </si>
  <si>
    <r>
      <t>解剖：</t>
    </r>
    <r>
      <rPr>
        <sz val="10"/>
        <rFont val="宋体"/>
        <family val="0"/>
      </rPr>
      <t>动物解剖学</t>
    </r>
  </si>
  <si>
    <r>
      <t>张永宏</t>
    </r>
  </si>
  <si>
    <r>
      <t>概论：</t>
    </r>
    <r>
      <rPr>
        <sz val="10"/>
        <rFont val="宋体"/>
        <family val="0"/>
      </rPr>
      <t>动物科学概论</t>
    </r>
  </si>
  <si>
    <r>
      <t>概论：</t>
    </r>
    <r>
      <rPr>
        <sz val="10"/>
        <rFont val="宋体"/>
        <family val="0"/>
      </rPr>
      <t>动物科学概论</t>
    </r>
  </si>
  <si>
    <r>
      <t>养禽学、动物遗传繁殖实习</t>
    </r>
  </si>
  <si>
    <r>
      <t>临床</t>
    </r>
    <r>
      <rPr>
        <sz val="10"/>
        <rFont val="宋体"/>
        <family val="0"/>
      </rPr>
      <t>:兽医临床治疗学</t>
    </r>
  </si>
  <si>
    <r>
      <t>手术：</t>
    </r>
    <r>
      <rPr>
        <sz val="10"/>
        <rFont val="宋体"/>
        <family val="0"/>
      </rPr>
      <t>兽医手术学</t>
    </r>
  </si>
  <si>
    <r>
      <t>外语：</t>
    </r>
    <r>
      <rPr>
        <sz val="10"/>
        <rFont val="宋体"/>
        <family val="0"/>
      </rPr>
      <t>专业外语（1.1）</t>
    </r>
  </si>
  <si>
    <r>
      <t>畜牧</t>
    </r>
    <r>
      <rPr>
        <sz val="10"/>
        <rFont val="宋体"/>
        <family val="0"/>
      </rPr>
      <t>：畜牧学概论</t>
    </r>
  </si>
  <si>
    <r>
      <t>英语：</t>
    </r>
    <r>
      <rPr>
        <sz val="10"/>
        <rFont val="宋体"/>
        <family val="0"/>
      </rPr>
      <t>专业英语（1.1）</t>
    </r>
  </si>
  <si>
    <r>
      <t>渔业</t>
    </r>
    <r>
      <rPr>
        <sz val="10"/>
        <rFont val="宋体"/>
        <family val="0"/>
      </rPr>
      <t>：渔业概论</t>
    </r>
  </si>
  <si>
    <r>
      <t>兽医药学实习</t>
    </r>
  </si>
  <si>
    <t>上课人数</t>
  </si>
  <si>
    <t>平均教学时数</t>
  </si>
  <si>
    <t>年份</t>
  </si>
  <si>
    <t>100人</t>
  </si>
  <si>
    <t>112.18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</si>
</sst>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_ "/>
    <numFmt numFmtId="192" formatCode="0.00_);[Red]\(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name val="黑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1" fontId="6" fillId="0" borderId="13" xfId="0" applyNumberFormat="1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91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192" fontId="6" fillId="0" borderId="10" xfId="0" applyNumberFormat="1" applyFont="1" applyBorder="1" applyAlignment="1">
      <alignment horizontal="right" vertical="center"/>
    </xf>
    <xf numFmtId="191" fontId="6" fillId="0" borderId="10" xfId="0" applyNumberFormat="1" applyFont="1" applyBorder="1" applyAlignment="1">
      <alignment horizontal="right" vertical="center"/>
    </xf>
    <xf numFmtId="190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91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192" fontId="6" fillId="0" borderId="15" xfId="0" applyNumberFormat="1" applyFont="1" applyBorder="1" applyAlignment="1">
      <alignment horizontal="right" vertical="center"/>
    </xf>
    <xf numFmtId="191" fontId="6" fillId="0" borderId="15" xfId="0" applyNumberFormat="1" applyFont="1" applyBorder="1" applyAlignment="1">
      <alignment horizontal="right" vertical="center"/>
    </xf>
    <xf numFmtId="190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91" fontId="6" fillId="0" borderId="10" xfId="0" applyNumberFormat="1" applyFont="1" applyBorder="1" applyAlignment="1">
      <alignment horizontal="left" vertical="center" wrapText="1"/>
    </xf>
    <xf numFmtId="19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191" fontId="6" fillId="34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1" fontId="6" fillId="0" borderId="1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91" fontId="6" fillId="0" borderId="0" xfId="0" applyNumberFormat="1" applyFont="1" applyAlignment="1">
      <alignment horizontal="left" vertical="center"/>
    </xf>
    <xf numFmtId="191" fontId="6" fillId="0" borderId="0" xfId="0" applyNumberFormat="1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190" fontId="6" fillId="0" borderId="13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8" fillId="33" borderId="11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/>
    </xf>
    <xf numFmtId="58" fontId="7" fillId="33" borderId="10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2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6.875" style="0" customWidth="1"/>
    <col min="2" max="2" width="10.375" style="0" customWidth="1"/>
    <col min="3" max="3" width="19.125" style="0" customWidth="1"/>
    <col min="4" max="4" width="18.75390625" style="0" customWidth="1"/>
    <col min="5" max="5" width="10.875" style="0" customWidth="1"/>
    <col min="6" max="6" width="8.125" style="0" customWidth="1"/>
    <col min="7" max="7" width="4.75390625" style="0" bestFit="1" customWidth="1"/>
    <col min="8" max="12" width="8.00390625" style="0" bestFit="1" customWidth="1"/>
    <col min="13" max="13" width="8.125" style="0" customWidth="1"/>
    <col min="14" max="15" width="8.625" style="0" customWidth="1"/>
    <col min="16" max="16" width="9.50390625" style="0" customWidth="1"/>
    <col min="17" max="17" width="5.25390625" style="0" customWidth="1"/>
    <col min="18" max="18" width="9.125" style="0" customWidth="1"/>
    <col min="19" max="19" width="9.125" style="0" bestFit="1" customWidth="1"/>
  </cols>
  <sheetData>
    <row r="1" spans="1:19" ht="23.25" thickBot="1">
      <c r="A1" s="126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"/>
    </row>
    <row r="2" spans="1:19" s="37" customFormat="1" ht="36">
      <c r="A2" s="38" t="s">
        <v>102</v>
      </c>
      <c r="B2" s="39" t="s">
        <v>103</v>
      </c>
      <c r="C2" s="40" t="s">
        <v>104</v>
      </c>
      <c r="D2" s="39" t="s">
        <v>105</v>
      </c>
      <c r="E2" s="39" t="s">
        <v>106</v>
      </c>
      <c r="F2" s="39" t="s">
        <v>107</v>
      </c>
      <c r="G2" s="39" t="s">
        <v>108</v>
      </c>
      <c r="H2" s="39" t="s">
        <v>109</v>
      </c>
      <c r="I2" s="40" t="s">
        <v>110</v>
      </c>
      <c r="J2" s="41" t="s">
        <v>111</v>
      </c>
      <c r="K2" s="39" t="s">
        <v>112</v>
      </c>
      <c r="L2" s="39" t="s">
        <v>113</v>
      </c>
      <c r="M2" s="39" t="s">
        <v>114</v>
      </c>
      <c r="N2" s="39" t="s">
        <v>115</v>
      </c>
      <c r="O2" s="39" t="s">
        <v>116</v>
      </c>
      <c r="P2" s="39" t="s">
        <v>117</v>
      </c>
      <c r="Q2" s="39" t="s">
        <v>118</v>
      </c>
      <c r="R2" s="39" t="s">
        <v>119</v>
      </c>
      <c r="S2" s="58"/>
    </row>
    <row r="3" spans="1:18" s="37" customFormat="1" ht="12">
      <c r="A3" s="42" t="s">
        <v>120</v>
      </c>
      <c r="B3" s="59" t="s">
        <v>121</v>
      </c>
      <c r="C3" s="44" t="s">
        <v>49</v>
      </c>
      <c r="D3" s="43" t="s">
        <v>122</v>
      </c>
      <c r="E3" s="43" t="s">
        <v>123</v>
      </c>
      <c r="F3" s="59" t="s">
        <v>124</v>
      </c>
      <c r="G3" s="60">
        <v>107</v>
      </c>
      <c r="H3" s="61">
        <f>0.85+0.005*G3</f>
        <v>1.385</v>
      </c>
      <c r="I3" s="62">
        <v>40</v>
      </c>
      <c r="J3" s="63">
        <f aca="true" t="shared" si="0" ref="J3:J33">H3*I3</f>
        <v>55.4</v>
      </c>
      <c r="K3" s="61">
        <v>8</v>
      </c>
      <c r="L3" s="61">
        <v>2</v>
      </c>
      <c r="M3" s="61">
        <f>G3/L3</f>
        <v>53.5</v>
      </c>
      <c r="N3" s="61">
        <f>1+(M3/30-1)*0.4</f>
        <v>1.3133333333333335</v>
      </c>
      <c r="O3" s="61">
        <f>K3*L3*N3</f>
        <v>21.013333333333335</v>
      </c>
      <c r="P3" s="61">
        <f aca="true" t="shared" si="1" ref="P3:P33">J3+O3</f>
        <v>76.41333333333333</v>
      </c>
      <c r="Q3" s="61">
        <v>1</v>
      </c>
      <c r="R3" s="61">
        <f aca="true" t="shared" si="2" ref="R3:R33">P3*Q3</f>
        <v>76.41333333333333</v>
      </c>
    </row>
    <row r="4" spans="1:18" s="37" customFormat="1" ht="12">
      <c r="A4" s="64" t="s">
        <v>120</v>
      </c>
      <c r="B4" s="59" t="s">
        <v>121</v>
      </c>
      <c r="C4" s="59" t="s">
        <v>49</v>
      </c>
      <c r="D4" s="59" t="s">
        <v>125</v>
      </c>
      <c r="E4" s="59" t="s">
        <v>126</v>
      </c>
      <c r="F4" s="59" t="s">
        <v>127</v>
      </c>
      <c r="G4" s="63">
        <v>138</v>
      </c>
      <c r="H4" s="63">
        <f>0.85+0.005*G4</f>
        <v>1.54</v>
      </c>
      <c r="I4" s="63">
        <v>45</v>
      </c>
      <c r="J4" s="63">
        <f t="shared" si="0"/>
        <v>69.3</v>
      </c>
      <c r="K4" s="63"/>
      <c r="L4" s="63"/>
      <c r="M4" s="63"/>
      <c r="N4" s="63"/>
      <c r="O4" s="63"/>
      <c r="P4" s="63">
        <f t="shared" si="1"/>
        <v>69.3</v>
      </c>
      <c r="Q4" s="63">
        <v>1</v>
      </c>
      <c r="R4" s="63">
        <f t="shared" si="2"/>
        <v>69.3</v>
      </c>
    </row>
    <row r="5" spans="1:18" s="37" customFormat="1" ht="12">
      <c r="A5" s="42" t="s">
        <v>120</v>
      </c>
      <c r="B5" s="59" t="s">
        <v>121</v>
      </c>
      <c r="C5" s="44" t="s">
        <v>49</v>
      </c>
      <c r="D5" s="43" t="s">
        <v>128</v>
      </c>
      <c r="E5" s="43" t="s">
        <v>129</v>
      </c>
      <c r="F5" s="59" t="s">
        <v>124</v>
      </c>
      <c r="G5" s="60">
        <v>105</v>
      </c>
      <c r="H5" s="61">
        <f>0.85+0.005*G5</f>
        <v>1.375</v>
      </c>
      <c r="I5" s="62">
        <v>14</v>
      </c>
      <c r="J5" s="63">
        <f t="shared" si="0"/>
        <v>19.25</v>
      </c>
      <c r="K5" s="61"/>
      <c r="L5" s="61"/>
      <c r="M5" s="61"/>
      <c r="N5" s="61"/>
      <c r="O5" s="61"/>
      <c r="P5" s="61">
        <f t="shared" si="1"/>
        <v>19.25</v>
      </c>
      <c r="Q5" s="61">
        <v>1</v>
      </c>
      <c r="R5" s="61">
        <f t="shared" si="2"/>
        <v>19.25</v>
      </c>
    </row>
    <row r="6" spans="1:18" s="37" customFormat="1" ht="12">
      <c r="A6" s="64" t="s">
        <v>130</v>
      </c>
      <c r="B6" s="59" t="s">
        <v>131</v>
      </c>
      <c r="C6" s="59" t="s">
        <v>132</v>
      </c>
      <c r="D6" s="59" t="s">
        <v>133</v>
      </c>
      <c r="E6" s="59" t="s">
        <v>134</v>
      </c>
      <c r="F6" s="59" t="s">
        <v>127</v>
      </c>
      <c r="G6" s="63">
        <v>92</v>
      </c>
      <c r="H6" s="63">
        <f>0.85+0.005*G6</f>
        <v>1.31</v>
      </c>
      <c r="I6" s="63">
        <v>14</v>
      </c>
      <c r="J6" s="63">
        <f t="shared" si="0"/>
        <v>18.34</v>
      </c>
      <c r="K6" s="63">
        <v>6</v>
      </c>
      <c r="L6" s="63">
        <v>2</v>
      </c>
      <c r="M6" s="63">
        <f aca="true" t="shared" si="3" ref="M6:M11">G6/L6</f>
        <v>46</v>
      </c>
      <c r="N6" s="63">
        <f>1+(M6/30-1)*0.4</f>
        <v>1.2133333333333334</v>
      </c>
      <c r="O6" s="63">
        <f aca="true" t="shared" si="4" ref="O6:O11">K6*L6*N6</f>
        <v>14.56</v>
      </c>
      <c r="P6" s="63">
        <f t="shared" si="1"/>
        <v>32.9</v>
      </c>
      <c r="Q6" s="63">
        <v>1</v>
      </c>
      <c r="R6" s="63">
        <f t="shared" si="2"/>
        <v>32.9</v>
      </c>
    </row>
    <row r="7" spans="1:18" s="37" customFormat="1" ht="12">
      <c r="A7" s="64" t="s">
        <v>130</v>
      </c>
      <c r="B7" s="59" t="s">
        <v>131</v>
      </c>
      <c r="C7" s="59" t="s">
        <v>132</v>
      </c>
      <c r="D7" s="59" t="s">
        <v>135</v>
      </c>
      <c r="E7" s="59" t="s">
        <v>136</v>
      </c>
      <c r="F7" s="59" t="s">
        <v>127</v>
      </c>
      <c r="G7" s="63">
        <v>62</v>
      </c>
      <c r="H7" s="63">
        <v>1.2</v>
      </c>
      <c r="I7" s="63">
        <v>16</v>
      </c>
      <c r="J7" s="63">
        <f t="shared" si="0"/>
        <v>19.2</v>
      </c>
      <c r="K7" s="63">
        <v>4</v>
      </c>
      <c r="L7" s="63">
        <v>4</v>
      </c>
      <c r="M7" s="63">
        <f t="shared" si="3"/>
        <v>15.5</v>
      </c>
      <c r="N7" s="63">
        <f>1+(M7/30-1)*0.6</f>
        <v>0.71</v>
      </c>
      <c r="O7" s="63">
        <f t="shared" si="4"/>
        <v>11.36</v>
      </c>
      <c r="P7" s="63">
        <f t="shared" si="1"/>
        <v>30.56</v>
      </c>
      <c r="Q7" s="63">
        <v>1</v>
      </c>
      <c r="R7" s="63">
        <f t="shared" si="2"/>
        <v>30.56</v>
      </c>
    </row>
    <row r="8" spans="1:18" s="37" customFormat="1" ht="12">
      <c r="A8" s="64" t="s">
        <v>130</v>
      </c>
      <c r="B8" s="59" t="s">
        <v>131</v>
      </c>
      <c r="C8" s="59" t="s">
        <v>132</v>
      </c>
      <c r="D8" s="59" t="s">
        <v>137</v>
      </c>
      <c r="E8" s="59" t="s">
        <v>136</v>
      </c>
      <c r="F8" s="59" t="s">
        <v>127</v>
      </c>
      <c r="G8" s="63">
        <v>55</v>
      </c>
      <c r="H8" s="63">
        <v>1.2</v>
      </c>
      <c r="I8" s="63">
        <v>55</v>
      </c>
      <c r="J8" s="63">
        <f t="shared" si="0"/>
        <v>66</v>
      </c>
      <c r="K8" s="63">
        <v>16</v>
      </c>
      <c r="L8" s="63">
        <v>4</v>
      </c>
      <c r="M8" s="63">
        <f t="shared" si="3"/>
        <v>13.75</v>
      </c>
      <c r="N8" s="63">
        <f>1+(M8/30-1)*0.6</f>
        <v>0.675</v>
      </c>
      <c r="O8" s="63">
        <f t="shared" si="4"/>
        <v>43.2</v>
      </c>
      <c r="P8" s="63">
        <f t="shared" si="1"/>
        <v>109.2</v>
      </c>
      <c r="Q8" s="63">
        <v>1</v>
      </c>
      <c r="R8" s="63">
        <f t="shared" si="2"/>
        <v>109.2</v>
      </c>
    </row>
    <row r="9" spans="1:18" s="37" customFormat="1" ht="12">
      <c r="A9" s="64" t="s">
        <v>130</v>
      </c>
      <c r="B9" s="59" t="s">
        <v>131</v>
      </c>
      <c r="C9" s="65" t="s">
        <v>138</v>
      </c>
      <c r="D9" s="59" t="s">
        <v>139</v>
      </c>
      <c r="E9" s="59" t="s">
        <v>35</v>
      </c>
      <c r="F9" s="59" t="s">
        <v>127</v>
      </c>
      <c r="G9" s="63">
        <v>63</v>
      </c>
      <c r="H9" s="63">
        <v>1.2</v>
      </c>
      <c r="I9" s="66">
        <v>18</v>
      </c>
      <c r="J9" s="63">
        <f t="shared" si="0"/>
        <v>21.599999999999998</v>
      </c>
      <c r="K9" s="63">
        <v>12</v>
      </c>
      <c r="L9" s="63">
        <v>1</v>
      </c>
      <c r="M9" s="63">
        <f t="shared" si="3"/>
        <v>63</v>
      </c>
      <c r="N9" s="63">
        <f>1+(M9/30-1)*0.4</f>
        <v>1.44</v>
      </c>
      <c r="O9" s="63">
        <f t="shared" si="4"/>
        <v>17.28</v>
      </c>
      <c r="P9" s="63">
        <f t="shared" si="1"/>
        <v>38.879999999999995</v>
      </c>
      <c r="Q9" s="63">
        <v>1</v>
      </c>
      <c r="R9" s="63">
        <f t="shared" si="2"/>
        <v>38.879999999999995</v>
      </c>
    </row>
    <row r="10" spans="1:18" s="37" customFormat="1" ht="12">
      <c r="A10" s="42" t="s">
        <v>130</v>
      </c>
      <c r="B10" s="43" t="s">
        <v>131</v>
      </c>
      <c r="C10" s="43" t="s">
        <v>132</v>
      </c>
      <c r="D10" s="43" t="s">
        <v>140</v>
      </c>
      <c r="E10" s="43" t="s">
        <v>141</v>
      </c>
      <c r="F10" s="59" t="s">
        <v>124</v>
      </c>
      <c r="G10" s="61">
        <v>59</v>
      </c>
      <c r="H10" s="61">
        <v>1.2</v>
      </c>
      <c r="I10" s="61">
        <v>20</v>
      </c>
      <c r="J10" s="63">
        <f t="shared" si="0"/>
        <v>24</v>
      </c>
      <c r="K10" s="61">
        <v>10</v>
      </c>
      <c r="L10" s="61">
        <v>2</v>
      </c>
      <c r="M10" s="61">
        <f t="shared" si="3"/>
        <v>29.5</v>
      </c>
      <c r="N10" s="61">
        <f>1+(M10/30-1)*0.6</f>
        <v>0.99</v>
      </c>
      <c r="O10" s="61">
        <f t="shared" si="4"/>
        <v>19.8</v>
      </c>
      <c r="P10" s="61">
        <f t="shared" si="1"/>
        <v>43.8</v>
      </c>
      <c r="Q10" s="61">
        <v>1</v>
      </c>
      <c r="R10" s="61">
        <f t="shared" si="2"/>
        <v>43.8</v>
      </c>
    </row>
    <row r="11" spans="1:18" s="37" customFormat="1" ht="12">
      <c r="A11" s="64" t="s">
        <v>130</v>
      </c>
      <c r="B11" s="59" t="s">
        <v>131</v>
      </c>
      <c r="C11" s="59" t="s">
        <v>132</v>
      </c>
      <c r="D11" s="59" t="s">
        <v>142</v>
      </c>
      <c r="E11" s="59" t="s">
        <v>141</v>
      </c>
      <c r="F11" s="59" t="s">
        <v>127</v>
      </c>
      <c r="G11" s="63">
        <v>59</v>
      </c>
      <c r="H11" s="63">
        <v>1.2</v>
      </c>
      <c r="I11" s="63"/>
      <c r="J11" s="63">
        <f t="shared" si="0"/>
        <v>0</v>
      </c>
      <c r="K11" s="63">
        <v>24</v>
      </c>
      <c r="L11" s="63">
        <v>1</v>
      </c>
      <c r="M11" s="63">
        <f t="shared" si="3"/>
        <v>59</v>
      </c>
      <c r="N11" s="63">
        <f>1+(M11/30-1)*0.4</f>
        <v>1.3866666666666667</v>
      </c>
      <c r="O11" s="63">
        <f t="shared" si="4"/>
        <v>33.28</v>
      </c>
      <c r="P11" s="63">
        <f t="shared" si="1"/>
        <v>33.28</v>
      </c>
      <c r="Q11" s="63">
        <v>1</v>
      </c>
      <c r="R11" s="63">
        <f t="shared" si="2"/>
        <v>33.28</v>
      </c>
    </row>
    <row r="12" spans="1:18" s="37" customFormat="1" ht="12">
      <c r="A12" s="64" t="s">
        <v>143</v>
      </c>
      <c r="B12" s="59" t="s">
        <v>144</v>
      </c>
      <c r="C12" s="65" t="s">
        <v>145</v>
      </c>
      <c r="D12" s="59" t="s">
        <v>146</v>
      </c>
      <c r="E12" s="59" t="s">
        <v>147</v>
      </c>
      <c r="F12" s="59" t="s">
        <v>127</v>
      </c>
      <c r="G12" s="63">
        <v>85</v>
      </c>
      <c r="H12" s="63">
        <f aca="true" t="shared" si="5" ref="H12:H17">0.85+0.005*G12</f>
        <v>1.275</v>
      </c>
      <c r="I12" s="63">
        <v>10</v>
      </c>
      <c r="J12" s="63">
        <f t="shared" si="0"/>
        <v>12.75</v>
      </c>
      <c r="K12" s="63"/>
      <c r="L12" s="63"/>
      <c r="M12" s="63"/>
      <c r="N12" s="63"/>
      <c r="O12" s="63"/>
      <c r="P12" s="63">
        <f t="shared" si="1"/>
        <v>12.75</v>
      </c>
      <c r="Q12" s="63">
        <v>1</v>
      </c>
      <c r="R12" s="63">
        <f t="shared" si="2"/>
        <v>12.75</v>
      </c>
    </row>
    <row r="13" spans="1:18" s="37" customFormat="1" ht="12">
      <c r="A13" s="64" t="s">
        <v>148</v>
      </c>
      <c r="B13" s="59" t="s">
        <v>149</v>
      </c>
      <c r="C13" s="59" t="s">
        <v>150</v>
      </c>
      <c r="D13" s="59" t="s">
        <v>151</v>
      </c>
      <c r="E13" s="59" t="s">
        <v>147</v>
      </c>
      <c r="F13" s="59" t="s">
        <v>127</v>
      </c>
      <c r="G13" s="63">
        <v>123</v>
      </c>
      <c r="H13" s="63">
        <f t="shared" si="5"/>
        <v>1.4649999999999999</v>
      </c>
      <c r="I13" s="63"/>
      <c r="J13" s="63">
        <f t="shared" si="0"/>
        <v>0</v>
      </c>
      <c r="K13" s="63">
        <v>20</v>
      </c>
      <c r="L13" s="63">
        <v>2</v>
      </c>
      <c r="M13" s="63">
        <v>21</v>
      </c>
      <c r="N13" s="63">
        <f>1+(M13/30-1)*0.6</f>
        <v>0.82</v>
      </c>
      <c r="O13" s="63">
        <f>K13*L13*N13</f>
        <v>32.8</v>
      </c>
      <c r="P13" s="63">
        <f t="shared" si="1"/>
        <v>32.8</v>
      </c>
      <c r="Q13" s="63">
        <v>1</v>
      </c>
      <c r="R13" s="63">
        <f t="shared" si="2"/>
        <v>32.8</v>
      </c>
    </row>
    <row r="14" spans="1:18" s="37" customFormat="1" ht="12">
      <c r="A14" s="64" t="s">
        <v>148</v>
      </c>
      <c r="B14" s="59" t="s">
        <v>149</v>
      </c>
      <c r="C14" s="59" t="s">
        <v>150</v>
      </c>
      <c r="D14" s="59" t="s">
        <v>152</v>
      </c>
      <c r="E14" s="59" t="s">
        <v>147</v>
      </c>
      <c r="F14" s="59" t="s">
        <v>127</v>
      </c>
      <c r="G14" s="63">
        <v>126</v>
      </c>
      <c r="H14" s="63">
        <f t="shared" si="5"/>
        <v>1.48</v>
      </c>
      <c r="I14" s="63"/>
      <c r="J14" s="63">
        <f t="shared" si="0"/>
        <v>0</v>
      </c>
      <c r="K14" s="63">
        <v>20</v>
      </c>
      <c r="L14" s="63">
        <v>2</v>
      </c>
      <c r="M14" s="63">
        <f>G14/L14</f>
        <v>63</v>
      </c>
      <c r="N14" s="63">
        <f>1+(M14/30-1)*0.4</f>
        <v>1.44</v>
      </c>
      <c r="O14" s="63">
        <f>K14*L14*N14</f>
        <v>57.599999999999994</v>
      </c>
      <c r="P14" s="63">
        <f t="shared" si="1"/>
        <v>57.599999999999994</v>
      </c>
      <c r="Q14" s="63">
        <v>1</v>
      </c>
      <c r="R14" s="63">
        <f t="shared" si="2"/>
        <v>57.599999999999994</v>
      </c>
    </row>
    <row r="15" spans="1:18" s="37" customFormat="1" ht="12">
      <c r="A15" s="64" t="s">
        <v>153</v>
      </c>
      <c r="B15" s="59" t="s">
        <v>154</v>
      </c>
      <c r="C15" s="59" t="s">
        <v>53</v>
      </c>
      <c r="D15" s="59" t="s">
        <v>155</v>
      </c>
      <c r="E15" s="59" t="s">
        <v>147</v>
      </c>
      <c r="F15" s="59" t="s">
        <v>127</v>
      </c>
      <c r="G15" s="63">
        <v>126</v>
      </c>
      <c r="H15" s="63">
        <f t="shared" si="5"/>
        <v>1.48</v>
      </c>
      <c r="I15" s="63">
        <v>2</v>
      </c>
      <c r="J15" s="63">
        <f t="shared" si="0"/>
        <v>2.96</v>
      </c>
      <c r="K15" s="63"/>
      <c r="L15" s="63"/>
      <c r="M15" s="63"/>
      <c r="N15" s="63"/>
      <c r="O15" s="63"/>
      <c r="P15" s="63">
        <f t="shared" si="1"/>
        <v>2.96</v>
      </c>
      <c r="Q15" s="63">
        <v>1</v>
      </c>
      <c r="R15" s="63">
        <f t="shared" si="2"/>
        <v>2.96</v>
      </c>
    </row>
    <row r="16" spans="1:18" s="37" customFormat="1" ht="12">
      <c r="A16" s="42" t="s">
        <v>156</v>
      </c>
      <c r="B16" s="43" t="s">
        <v>131</v>
      </c>
      <c r="C16" s="44" t="s">
        <v>53</v>
      </c>
      <c r="D16" s="43" t="s">
        <v>157</v>
      </c>
      <c r="E16" s="43" t="s">
        <v>158</v>
      </c>
      <c r="F16" s="59" t="s">
        <v>124</v>
      </c>
      <c r="G16" s="60">
        <v>105</v>
      </c>
      <c r="H16" s="61">
        <f t="shared" si="5"/>
        <v>1.375</v>
      </c>
      <c r="I16" s="62"/>
      <c r="J16" s="63">
        <f t="shared" si="0"/>
        <v>0</v>
      </c>
      <c r="K16" s="61">
        <v>8</v>
      </c>
      <c r="L16" s="61">
        <v>2</v>
      </c>
      <c r="M16" s="61">
        <f aca="true" t="shared" si="6" ref="M16:M22">G16/L16</f>
        <v>52.5</v>
      </c>
      <c r="N16" s="61">
        <f>1+(M16/30-1)*0.4</f>
        <v>1.3</v>
      </c>
      <c r="O16" s="61">
        <f aca="true" t="shared" si="7" ref="O16:O22">K16*L16*N16</f>
        <v>20.8</v>
      </c>
      <c r="P16" s="61">
        <f t="shared" si="1"/>
        <v>20.8</v>
      </c>
      <c r="Q16" s="61">
        <v>1</v>
      </c>
      <c r="R16" s="61">
        <f t="shared" si="2"/>
        <v>20.8</v>
      </c>
    </row>
    <row r="17" spans="1:18" s="37" customFormat="1" ht="12">
      <c r="A17" s="64" t="s">
        <v>159</v>
      </c>
      <c r="B17" s="59" t="s">
        <v>121</v>
      </c>
      <c r="C17" s="59" t="s">
        <v>132</v>
      </c>
      <c r="D17" s="59" t="s">
        <v>160</v>
      </c>
      <c r="E17" s="59" t="s">
        <v>136</v>
      </c>
      <c r="F17" s="59" t="s">
        <v>127</v>
      </c>
      <c r="G17" s="63">
        <v>100</v>
      </c>
      <c r="H17" s="63">
        <f t="shared" si="5"/>
        <v>1.35</v>
      </c>
      <c r="I17" s="63">
        <v>20</v>
      </c>
      <c r="J17" s="63">
        <f t="shared" si="0"/>
        <v>27</v>
      </c>
      <c r="K17" s="63">
        <v>10</v>
      </c>
      <c r="L17" s="63">
        <v>3</v>
      </c>
      <c r="M17" s="63">
        <f t="shared" si="6"/>
        <v>33.333333333333336</v>
      </c>
      <c r="N17" s="63">
        <f>1+(M17/30-1)*0.4</f>
        <v>1.0444444444444445</v>
      </c>
      <c r="O17" s="63">
        <f t="shared" si="7"/>
        <v>31.333333333333336</v>
      </c>
      <c r="P17" s="63">
        <f t="shared" si="1"/>
        <v>58.333333333333336</v>
      </c>
      <c r="Q17" s="63">
        <v>1</v>
      </c>
      <c r="R17" s="63">
        <f t="shared" si="2"/>
        <v>58.333333333333336</v>
      </c>
    </row>
    <row r="18" spans="1:18" s="37" customFormat="1" ht="12">
      <c r="A18" s="42" t="s">
        <v>161</v>
      </c>
      <c r="B18" s="43" t="s">
        <v>27</v>
      </c>
      <c r="C18" s="44" t="s">
        <v>162</v>
      </c>
      <c r="D18" s="43" t="s">
        <v>163</v>
      </c>
      <c r="E18" s="43" t="s">
        <v>35</v>
      </c>
      <c r="F18" s="59" t="s">
        <v>124</v>
      </c>
      <c r="G18" s="60">
        <v>63</v>
      </c>
      <c r="H18" s="61">
        <v>1.2</v>
      </c>
      <c r="I18" s="62">
        <v>20</v>
      </c>
      <c r="J18" s="63">
        <f t="shared" si="0"/>
        <v>24</v>
      </c>
      <c r="K18" s="61">
        <v>6</v>
      </c>
      <c r="L18" s="61">
        <v>4</v>
      </c>
      <c r="M18" s="61">
        <f t="shared" si="6"/>
        <v>15.75</v>
      </c>
      <c r="N18" s="61">
        <f>1+(M18/30-1)*0.6</f>
        <v>0.7150000000000001</v>
      </c>
      <c r="O18" s="61">
        <f t="shared" si="7"/>
        <v>17.160000000000004</v>
      </c>
      <c r="P18" s="61">
        <f t="shared" si="1"/>
        <v>41.160000000000004</v>
      </c>
      <c r="Q18" s="61">
        <v>1</v>
      </c>
      <c r="R18" s="61">
        <f t="shared" si="2"/>
        <v>41.160000000000004</v>
      </c>
    </row>
    <row r="19" spans="1:18" s="37" customFormat="1" ht="12">
      <c r="A19" s="64" t="s">
        <v>161</v>
      </c>
      <c r="B19" s="59" t="s">
        <v>27</v>
      </c>
      <c r="C19" s="65" t="s">
        <v>162</v>
      </c>
      <c r="D19" s="59" t="s">
        <v>164</v>
      </c>
      <c r="E19" s="59" t="s">
        <v>134</v>
      </c>
      <c r="F19" s="59" t="s">
        <v>127</v>
      </c>
      <c r="G19" s="63">
        <v>105</v>
      </c>
      <c r="H19" s="63">
        <f>0.85+0.005*G19</f>
        <v>1.375</v>
      </c>
      <c r="I19" s="63">
        <v>30</v>
      </c>
      <c r="J19" s="63">
        <f t="shared" si="0"/>
        <v>41.25</v>
      </c>
      <c r="K19" s="63">
        <v>8</v>
      </c>
      <c r="L19" s="63">
        <v>2</v>
      </c>
      <c r="M19" s="63">
        <f t="shared" si="6"/>
        <v>52.5</v>
      </c>
      <c r="N19" s="63">
        <f>1+(M19/30-1)*0.4</f>
        <v>1.3</v>
      </c>
      <c r="O19" s="63">
        <f t="shared" si="7"/>
        <v>20.8</v>
      </c>
      <c r="P19" s="63">
        <f t="shared" si="1"/>
        <v>62.05</v>
      </c>
      <c r="Q19" s="63">
        <v>1.2</v>
      </c>
      <c r="R19" s="63">
        <f t="shared" si="2"/>
        <v>74.46</v>
      </c>
    </row>
    <row r="20" spans="1:18" s="37" customFormat="1" ht="12">
      <c r="A20" s="42" t="s">
        <v>165</v>
      </c>
      <c r="B20" s="43" t="s">
        <v>166</v>
      </c>
      <c r="C20" s="44" t="s">
        <v>162</v>
      </c>
      <c r="D20" s="43" t="s">
        <v>167</v>
      </c>
      <c r="E20" s="43" t="s">
        <v>35</v>
      </c>
      <c r="F20" s="59" t="s">
        <v>124</v>
      </c>
      <c r="G20" s="61">
        <v>63</v>
      </c>
      <c r="H20" s="61">
        <v>1.2</v>
      </c>
      <c r="I20" s="62">
        <v>24</v>
      </c>
      <c r="J20" s="63">
        <f t="shared" si="0"/>
        <v>28.799999999999997</v>
      </c>
      <c r="K20" s="61">
        <v>20</v>
      </c>
      <c r="L20" s="61">
        <v>3</v>
      </c>
      <c r="M20" s="61">
        <f t="shared" si="6"/>
        <v>21</v>
      </c>
      <c r="N20" s="61">
        <f>1+(M20/30-1)*0.6</f>
        <v>0.82</v>
      </c>
      <c r="O20" s="61">
        <f t="shared" si="7"/>
        <v>49.199999999999996</v>
      </c>
      <c r="P20" s="61">
        <f t="shared" si="1"/>
        <v>78</v>
      </c>
      <c r="Q20" s="61">
        <v>1</v>
      </c>
      <c r="R20" s="61">
        <f t="shared" si="2"/>
        <v>78</v>
      </c>
    </row>
    <row r="21" spans="1:18" s="37" customFormat="1" ht="12">
      <c r="A21" s="64" t="s">
        <v>165</v>
      </c>
      <c r="B21" s="59" t="s">
        <v>166</v>
      </c>
      <c r="C21" s="65" t="s">
        <v>162</v>
      </c>
      <c r="D21" s="59" t="s">
        <v>167</v>
      </c>
      <c r="E21" s="59" t="s">
        <v>136</v>
      </c>
      <c r="F21" s="59" t="s">
        <v>127</v>
      </c>
      <c r="G21" s="63">
        <v>91</v>
      </c>
      <c r="H21" s="63">
        <f aca="true" t="shared" si="8" ref="H21:H33">0.85+0.005*G21</f>
        <v>1.305</v>
      </c>
      <c r="I21" s="63">
        <v>24</v>
      </c>
      <c r="J21" s="63">
        <f t="shared" si="0"/>
        <v>31.32</v>
      </c>
      <c r="K21" s="63">
        <v>16</v>
      </c>
      <c r="L21" s="63">
        <v>1</v>
      </c>
      <c r="M21" s="63">
        <f t="shared" si="6"/>
        <v>91</v>
      </c>
      <c r="N21" s="63">
        <f>1+(M21/30-1)*0.4</f>
        <v>1.8133333333333335</v>
      </c>
      <c r="O21" s="63">
        <f t="shared" si="7"/>
        <v>29.013333333333335</v>
      </c>
      <c r="P21" s="63">
        <f t="shared" si="1"/>
        <v>60.333333333333336</v>
      </c>
      <c r="Q21" s="63">
        <v>1</v>
      </c>
      <c r="R21" s="63">
        <f t="shared" si="2"/>
        <v>60.333333333333336</v>
      </c>
    </row>
    <row r="22" spans="1:18" s="37" customFormat="1" ht="12">
      <c r="A22" s="42" t="s">
        <v>165</v>
      </c>
      <c r="B22" s="59" t="s">
        <v>166</v>
      </c>
      <c r="C22" s="44" t="s">
        <v>162</v>
      </c>
      <c r="D22" s="43" t="s">
        <v>168</v>
      </c>
      <c r="E22" s="43" t="s">
        <v>169</v>
      </c>
      <c r="F22" s="59" t="s">
        <v>124</v>
      </c>
      <c r="G22" s="60">
        <v>126</v>
      </c>
      <c r="H22" s="61">
        <f t="shared" si="8"/>
        <v>1.48</v>
      </c>
      <c r="I22" s="62"/>
      <c r="J22" s="63">
        <f t="shared" si="0"/>
        <v>0</v>
      </c>
      <c r="K22" s="61">
        <v>20</v>
      </c>
      <c r="L22" s="61">
        <v>3</v>
      </c>
      <c r="M22" s="61">
        <f t="shared" si="6"/>
        <v>42</v>
      </c>
      <c r="N22" s="61">
        <f>1+(M22/30-1)*0.4</f>
        <v>1.16</v>
      </c>
      <c r="O22" s="61">
        <f t="shared" si="7"/>
        <v>69.6</v>
      </c>
      <c r="P22" s="61">
        <f t="shared" si="1"/>
        <v>69.6</v>
      </c>
      <c r="Q22" s="61">
        <v>1</v>
      </c>
      <c r="R22" s="61">
        <f t="shared" si="2"/>
        <v>69.6</v>
      </c>
    </row>
    <row r="23" spans="1:18" s="37" customFormat="1" ht="12">
      <c r="A23" s="64" t="s">
        <v>170</v>
      </c>
      <c r="B23" s="59" t="s">
        <v>131</v>
      </c>
      <c r="C23" s="59" t="s">
        <v>53</v>
      </c>
      <c r="D23" s="59" t="s">
        <v>171</v>
      </c>
      <c r="E23" s="59" t="s">
        <v>147</v>
      </c>
      <c r="F23" s="59" t="s">
        <v>127</v>
      </c>
      <c r="G23" s="63">
        <v>100</v>
      </c>
      <c r="H23" s="63">
        <f t="shared" si="8"/>
        <v>1.35</v>
      </c>
      <c r="I23" s="63">
        <v>20</v>
      </c>
      <c r="J23" s="63">
        <f t="shared" si="0"/>
        <v>27</v>
      </c>
      <c r="K23" s="63"/>
      <c r="L23" s="63"/>
      <c r="M23" s="63"/>
      <c r="N23" s="63"/>
      <c r="O23" s="63"/>
      <c r="P23" s="63">
        <f t="shared" si="1"/>
        <v>27</v>
      </c>
      <c r="Q23" s="63">
        <v>1</v>
      </c>
      <c r="R23" s="63">
        <f t="shared" si="2"/>
        <v>27</v>
      </c>
    </row>
    <row r="24" spans="1:18" s="37" customFormat="1" ht="12">
      <c r="A24" s="64" t="s">
        <v>170</v>
      </c>
      <c r="B24" s="59" t="s">
        <v>131</v>
      </c>
      <c r="C24" s="59" t="s">
        <v>53</v>
      </c>
      <c r="D24" s="59" t="s">
        <v>155</v>
      </c>
      <c r="E24" s="59" t="s">
        <v>147</v>
      </c>
      <c r="F24" s="59" t="s">
        <v>127</v>
      </c>
      <c r="G24" s="63">
        <v>126</v>
      </c>
      <c r="H24" s="63">
        <f t="shared" si="8"/>
        <v>1.48</v>
      </c>
      <c r="I24" s="63">
        <v>48</v>
      </c>
      <c r="J24" s="63">
        <f t="shared" si="0"/>
        <v>71.03999999999999</v>
      </c>
      <c r="K24" s="63"/>
      <c r="L24" s="63"/>
      <c r="M24" s="63"/>
      <c r="N24" s="63"/>
      <c r="O24" s="63"/>
      <c r="P24" s="63">
        <f t="shared" si="1"/>
        <v>71.03999999999999</v>
      </c>
      <c r="Q24" s="63">
        <v>1</v>
      </c>
      <c r="R24" s="63">
        <f t="shared" si="2"/>
        <v>71.03999999999999</v>
      </c>
    </row>
    <row r="25" spans="1:18" s="37" customFormat="1" ht="12">
      <c r="A25" s="42" t="s">
        <v>31</v>
      </c>
      <c r="B25" s="43" t="s">
        <v>131</v>
      </c>
      <c r="C25" s="44" t="s">
        <v>162</v>
      </c>
      <c r="D25" s="43" t="s">
        <v>168</v>
      </c>
      <c r="E25" s="43" t="s">
        <v>169</v>
      </c>
      <c r="F25" s="59" t="s">
        <v>124</v>
      </c>
      <c r="G25" s="60">
        <v>126</v>
      </c>
      <c r="H25" s="61">
        <f t="shared" si="8"/>
        <v>1.48</v>
      </c>
      <c r="I25" s="62">
        <v>36</v>
      </c>
      <c r="J25" s="63">
        <f t="shared" si="0"/>
        <v>53.28</v>
      </c>
      <c r="K25" s="61"/>
      <c r="L25" s="61"/>
      <c r="M25" s="61"/>
      <c r="N25" s="61"/>
      <c r="O25" s="61"/>
      <c r="P25" s="61">
        <f t="shared" si="1"/>
        <v>53.28</v>
      </c>
      <c r="Q25" s="61">
        <v>1</v>
      </c>
      <c r="R25" s="61">
        <f t="shared" si="2"/>
        <v>53.28</v>
      </c>
    </row>
    <row r="26" spans="1:18" s="37" customFormat="1" ht="12">
      <c r="A26" s="64" t="s">
        <v>31</v>
      </c>
      <c r="B26" s="59" t="s">
        <v>131</v>
      </c>
      <c r="C26" s="65" t="s">
        <v>162</v>
      </c>
      <c r="D26" s="59" t="s">
        <v>172</v>
      </c>
      <c r="E26" s="59" t="s">
        <v>136</v>
      </c>
      <c r="F26" s="59" t="s">
        <v>127</v>
      </c>
      <c r="G26" s="63">
        <v>84</v>
      </c>
      <c r="H26" s="63">
        <f t="shared" si="8"/>
        <v>1.27</v>
      </c>
      <c r="I26" s="63">
        <v>34</v>
      </c>
      <c r="J26" s="63">
        <f t="shared" si="0"/>
        <v>43.18</v>
      </c>
      <c r="K26" s="63">
        <v>16</v>
      </c>
      <c r="L26" s="63">
        <v>2</v>
      </c>
      <c r="M26" s="63">
        <f>G26/L26</f>
        <v>42</v>
      </c>
      <c r="N26" s="63">
        <f>1+(M26/30-1)*0.4</f>
        <v>1.16</v>
      </c>
      <c r="O26" s="63">
        <f>K26*L26*N26</f>
        <v>37.12</v>
      </c>
      <c r="P26" s="63">
        <f t="shared" si="1"/>
        <v>80.3</v>
      </c>
      <c r="Q26" s="63">
        <v>1</v>
      </c>
      <c r="R26" s="63">
        <f t="shared" si="2"/>
        <v>80.3</v>
      </c>
    </row>
    <row r="27" spans="1:18" s="37" customFormat="1" ht="12">
      <c r="A27" s="42" t="s">
        <v>31</v>
      </c>
      <c r="B27" s="43" t="s">
        <v>131</v>
      </c>
      <c r="C27" s="44" t="s">
        <v>162</v>
      </c>
      <c r="D27" s="43" t="s">
        <v>173</v>
      </c>
      <c r="E27" s="67" t="s">
        <v>174</v>
      </c>
      <c r="F27" s="59" t="s">
        <v>124</v>
      </c>
      <c r="G27" s="61">
        <v>126</v>
      </c>
      <c r="H27" s="61">
        <f t="shared" si="8"/>
        <v>1.48</v>
      </c>
      <c r="I27" s="62">
        <v>40</v>
      </c>
      <c r="J27" s="63">
        <f t="shared" si="0"/>
        <v>59.2</v>
      </c>
      <c r="K27" s="61">
        <v>20</v>
      </c>
      <c r="L27" s="61">
        <v>3</v>
      </c>
      <c r="M27" s="61">
        <f>G27/L27</f>
        <v>42</v>
      </c>
      <c r="N27" s="61">
        <f>1+(M27/30-1)*0.4</f>
        <v>1.16</v>
      </c>
      <c r="O27" s="61">
        <f>K27*L27*N27</f>
        <v>69.6</v>
      </c>
      <c r="P27" s="61">
        <f t="shared" si="1"/>
        <v>128.8</v>
      </c>
      <c r="Q27" s="61">
        <v>1</v>
      </c>
      <c r="R27" s="61">
        <f t="shared" si="2"/>
        <v>128.8</v>
      </c>
    </row>
    <row r="28" spans="1:18" s="37" customFormat="1" ht="12">
      <c r="A28" s="64" t="s">
        <v>175</v>
      </c>
      <c r="B28" s="59" t="s">
        <v>131</v>
      </c>
      <c r="C28" s="65" t="s">
        <v>176</v>
      </c>
      <c r="D28" s="59" t="s">
        <v>177</v>
      </c>
      <c r="E28" s="59" t="s">
        <v>134</v>
      </c>
      <c r="F28" s="59" t="s">
        <v>127</v>
      </c>
      <c r="G28" s="63">
        <v>105</v>
      </c>
      <c r="H28" s="63">
        <f t="shared" si="8"/>
        <v>1.375</v>
      </c>
      <c r="I28" s="63">
        <v>2</v>
      </c>
      <c r="J28" s="63">
        <f t="shared" si="0"/>
        <v>2.75</v>
      </c>
      <c r="K28" s="63">
        <v>12</v>
      </c>
      <c r="L28" s="63">
        <v>4</v>
      </c>
      <c r="M28" s="63">
        <f>G28/L28</f>
        <v>26.25</v>
      </c>
      <c r="N28" s="63">
        <f>1+(M28/30-1)*0.6</f>
        <v>0.925</v>
      </c>
      <c r="O28" s="63">
        <f>K28*L28*N28</f>
        <v>44.400000000000006</v>
      </c>
      <c r="P28" s="63">
        <f t="shared" si="1"/>
        <v>47.150000000000006</v>
      </c>
      <c r="Q28" s="63">
        <v>1</v>
      </c>
      <c r="R28" s="63">
        <f t="shared" si="2"/>
        <v>47.150000000000006</v>
      </c>
    </row>
    <row r="29" spans="1:18" s="37" customFormat="1" ht="12">
      <c r="A29" s="64" t="s">
        <v>36</v>
      </c>
      <c r="B29" s="59" t="s">
        <v>27</v>
      </c>
      <c r="C29" s="65" t="s">
        <v>53</v>
      </c>
      <c r="D29" s="59" t="s">
        <v>151</v>
      </c>
      <c r="E29" s="59" t="s">
        <v>147</v>
      </c>
      <c r="F29" s="59" t="s">
        <v>127</v>
      </c>
      <c r="G29" s="63">
        <v>123</v>
      </c>
      <c r="H29" s="63">
        <f t="shared" si="8"/>
        <v>1.4649999999999999</v>
      </c>
      <c r="I29" s="63"/>
      <c r="J29" s="63">
        <f t="shared" si="0"/>
        <v>0</v>
      </c>
      <c r="K29" s="63">
        <v>20</v>
      </c>
      <c r="L29" s="63">
        <v>2</v>
      </c>
      <c r="M29" s="63">
        <v>21</v>
      </c>
      <c r="N29" s="63">
        <f>1+(M29/30-1)*0.6</f>
        <v>0.82</v>
      </c>
      <c r="O29" s="63">
        <f>K29*L29*N29</f>
        <v>32.8</v>
      </c>
      <c r="P29" s="63">
        <f t="shared" si="1"/>
        <v>32.8</v>
      </c>
      <c r="Q29" s="63">
        <v>1</v>
      </c>
      <c r="R29" s="63">
        <f t="shared" si="2"/>
        <v>32.8</v>
      </c>
    </row>
    <row r="30" spans="1:18" s="37" customFormat="1" ht="12">
      <c r="A30" s="64" t="s">
        <v>36</v>
      </c>
      <c r="B30" s="59" t="s">
        <v>27</v>
      </c>
      <c r="C30" s="65" t="s">
        <v>53</v>
      </c>
      <c r="D30" s="59" t="s">
        <v>152</v>
      </c>
      <c r="E30" s="59" t="s">
        <v>147</v>
      </c>
      <c r="F30" s="59" t="s">
        <v>127</v>
      </c>
      <c r="G30" s="63">
        <v>126</v>
      </c>
      <c r="H30" s="63">
        <f t="shared" si="8"/>
        <v>1.48</v>
      </c>
      <c r="I30" s="63">
        <v>26</v>
      </c>
      <c r="J30" s="63">
        <f t="shared" si="0"/>
        <v>38.48</v>
      </c>
      <c r="K30" s="63"/>
      <c r="L30" s="63"/>
      <c r="M30" s="63"/>
      <c r="N30" s="63"/>
      <c r="O30" s="63"/>
      <c r="P30" s="63">
        <f t="shared" si="1"/>
        <v>38.48</v>
      </c>
      <c r="Q30" s="63">
        <v>1.2</v>
      </c>
      <c r="R30" s="63">
        <f t="shared" si="2"/>
        <v>46.175999999999995</v>
      </c>
    </row>
    <row r="31" spans="1:18" s="37" customFormat="1" ht="12">
      <c r="A31" s="42" t="s">
        <v>36</v>
      </c>
      <c r="B31" s="43" t="s">
        <v>27</v>
      </c>
      <c r="C31" s="44" t="s">
        <v>53</v>
      </c>
      <c r="D31" s="44" t="s">
        <v>178</v>
      </c>
      <c r="E31" s="43" t="s">
        <v>30</v>
      </c>
      <c r="F31" s="59" t="s">
        <v>124</v>
      </c>
      <c r="G31" s="60">
        <v>111</v>
      </c>
      <c r="H31" s="61">
        <f t="shared" si="8"/>
        <v>1.405</v>
      </c>
      <c r="I31" s="62">
        <v>20</v>
      </c>
      <c r="J31" s="63">
        <f t="shared" si="0"/>
        <v>28.1</v>
      </c>
      <c r="K31" s="61">
        <v>10</v>
      </c>
      <c r="L31" s="61">
        <v>2</v>
      </c>
      <c r="M31" s="61">
        <f>G31/L31</f>
        <v>55.5</v>
      </c>
      <c r="N31" s="61">
        <f>1+(M31/30-1)*0.4</f>
        <v>1.34</v>
      </c>
      <c r="O31" s="61">
        <f>K31*L31*N31</f>
        <v>26.8</v>
      </c>
      <c r="P31" s="61">
        <f t="shared" si="1"/>
        <v>54.900000000000006</v>
      </c>
      <c r="Q31" s="61">
        <v>1.2</v>
      </c>
      <c r="R31" s="61">
        <f t="shared" si="2"/>
        <v>65.88000000000001</v>
      </c>
    </row>
    <row r="32" spans="1:18" s="37" customFormat="1" ht="12">
      <c r="A32" s="64" t="s">
        <v>36</v>
      </c>
      <c r="B32" s="59" t="s">
        <v>27</v>
      </c>
      <c r="C32" s="65" t="s">
        <v>53</v>
      </c>
      <c r="D32" s="59" t="s">
        <v>179</v>
      </c>
      <c r="E32" s="59" t="s">
        <v>147</v>
      </c>
      <c r="F32" s="59" t="s">
        <v>127</v>
      </c>
      <c r="G32" s="63">
        <v>109</v>
      </c>
      <c r="H32" s="63">
        <f t="shared" si="8"/>
        <v>1.395</v>
      </c>
      <c r="I32" s="63">
        <v>12</v>
      </c>
      <c r="J32" s="63">
        <f t="shared" si="0"/>
        <v>16.740000000000002</v>
      </c>
      <c r="K32" s="63"/>
      <c r="L32" s="63"/>
      <c r="M32" s="63"/>
      <c r="N32" s="63"/>
      <c r="O32" s="63"/>
      <c r="P32" s="63">
        <f t="shared" si="1"/>
        <v>16.740000000000002</v>
      </c>
      <c r="Q32" s="63">
        <v>1.2</v>
      </c>
      <c r="R32" s="63">
        <f t="shared" si="2"/>
        <v>20.088</v>
      </c>
    </row>
    <row r="33" spans="1:18" s="37" customFormat="1" ht="12">
      <c r="A33" s="64" t="s">
        <v>180</v>
      </c>
      <c r="B33" s="59" t="s">
        <v>181</v>
      </c>
      <c r="C33" s="59" t="s">
        <v>182</v>
      </c>
      <c r="D33" s="59" t="s">
        <v>183</v>
      </c>
      <c r="E33" s="59" t="s">
        <v>184</v>
      </c>
      <c r="F33" s="59" t="s">
        <v>127</v>
      </c>
      <c r="G33" s="63">
        <v>125</v>
      </c>
      <c r="H33" s="63">
        <f t="shared" si="8"/>
        <v>1.475</v>
      </c>
      <c r="I33" s="63">
        <v>6</v>
      </c>
      <c r="J33" s="63">
        <f t="shared" si="0"/>
        <v>8.850000000000001</v>
      </c>
      <c r="K33" s="63"/>
      <c r="L33" s="63"/>
      <c r="M33" s="63"/>
      <c r="N33" s="63"/>
      <c r="O33" s="63"/>
      <c r="P33" s="63">
        <f t="shared" si="1"/>
        <v>8.850000000000001</v>
      </c>
      <c r="Q33" s="63">
        <v>1.2</v>
      </c>
      <c r="R33" s="63">
        <f t="shared" si="2"/>
        <v>10.620000000000001</v>
      </c>
    </row>
    <row r="34" spans="1:18" s="37" customFormat="1" ht="12">
      <c r="A34" s="42" t="s">
        <v>185</v>
      </c>
      <c r="B34" s="59" t="s">
        <v>131</v>
      </c>
      <c r="C34" s="59" t="s">
        <v>53</v>
      </c>
      <c r="D34" s="43" t="s">
        <v>186</v>
      </c>
      <c r="E34" s="43" t="s">
        <v>187</v>
      </c>
      <c r="F34" s="43"/>
      <c r="G34" s="61"/>
      <c r="H34" s="61"/>
      <c r="I34" s="62"/>
      <c r="J34" s="62"/>
      <c r="K34" s="61"/>
      <c r="L34" s="61"/>
      <c r="M34" s="61"/>
      <c r="N34" s="61"/>
      <c r="O34" s="61"/>
      <c r="P34" s="61"/>
      <c r="Q34" s="61"/>
      <c r="R34" s="61"/>
    </row>
    <row r="35" spans="1:18" s="37" customFormat="1" ht="12">
      <c r="A35" s="64" t="s">
        <v>188</v>
      </c>
      <c r="B35" s="59" t="s">
        <v>131</v>
      </c>
      <c r="C35" s="59" t="s">
        <v>53</v>
      </c>
      <c r="D35" s="59" t="s">
        <v>151</v>
      </c>
      <c r="E35" s="59" t="s">
        <v>147</v>
      </c>
      <c r="F35" s="59" t="s">
        <v>127</v>
      </c>
      <c r="G35" s="63">
        <v>123</v>
      </c>
      <c r="H35" s="63">
        <f>0.85+0.005*G35</f>
        <v>1.4649999999999999</v>
      </c>
      <c r="I35" s="63"/>
      <c r="J35" s="63">
        <f>H35*I35</f>
        <v>0</v>
      </c>
      <c r="K35" s="63">
        <v>20</v>
      </c>
      <c r="L35" s="63">
        <v>2</v>
      </c>
      <c r="M35" s="63">
        <v>21</v>
      </c>
      <c r="N35" s="63">
        <f>1+(M35/30-1)*0.6</f>
        <v>0.82</v>
      </c>
      <c r="O35" s="63">
        <f>K35*L35*N35</f>
        <v>32.8</v>
      </c>
      <c r="P35" s="63">
        <f>J35+O35</f>
        <v>32.8</v>
      </c>
      <c r="Q35" s="63">
        <v>1</v>
      </c>
      <c r="R35" s="63">
        <f>P35*Q35</f>
        <v>32.8</v>
      </c>
    </row>
    <row r="36" spans="1:18" s="37" customFormat="1" ht="12">
      <c r="A36" s="64" t="s">
        <v>188</v>
      </c>
      <c r="B36" s="59" t="s">
        <v>131</v>
      </c>
      <c r="C36" s="59" t="s">
        <v>53</v>
      </c>
      <c r="D36" s="59" t="s">
        <v>152</v>
      </c>
      <c r="E36" s="59" t="s">
        <v>147</v>
      </c>
      <c r="F36" s="59" t="s">
        <v>127</v>
      </c>
      <c r="G36" s="63">
        <v>126</v>
      </c>
      <c r="H36" s="63">
        <f>0.85+0.005*G36</f>
        <v>1.48</v>
      </c>
      <c r="I36" s="63">
        <v>6</v>
      </c>
      <c r="J36" s="63">
        <f>H36*I36</f>
        <v>8.879999999999999</v>
      </c>
      <c r="K36" s="63">
        <v>20</v>
      </c>
      <c r="L36" s="63">
        <v>2</v>
      </c>
      <c r="M36" s="63">
        <f>G36/L36</f>
        <v>63</v>
      </c>
      <c r="N36" s="63">
        <f>1+(M36/30-1)*0.4</f>
        <v>1.44</v>
      </c>
      <c r="O36" s="63">
        <f>K36*L36*N36</f>
        <v>57.599999999999994</v>
      </c>
      <c r="P36" s="63">
        <f>J36+O36</f>
        <v>66.47999999999999</v>
      </c>
      <c r="Q36" s="63">
        <v>1</v>
      </c>
      <c r="R36" s="63">
        <f>P36*Q36</f>
        <v>66.47999999999999</v>
      </c>
    </row>
    <row r="37" spans="1:18" s="37" customFormat="1" ht="12">
      <c r="A37" s="64" t="s">
        <v>188</v>
      </c>
      <c r="B37" s="59" t="s">
        <v>131</v>
      </c>
      <c r="C37" s="59" t="s">
        <v>53</v>
      </c>
      <c r="D37" s="59" t="s">
        <v>179</v>
      </c>
      <c r="E37" s="59" t="s">
        <v>147</v>
      </c>
      <c r="F37" s="59" t="s">
        <v>127</v>
      </c>
      <c r="G37" s="63">
        <v>109</v>
      </c>
      <c r="H37" s="63">
        <f>0.85+0.005*G37</f>
        <v>1.395</v>
      </c>
      <c r="I37" s="63">
        <v>8</v>
      </c>
      <c r="J37" s="63">
        <f>H37*I37</f>
        <v>11.16</v>
      </c>
      <c r="K37" s="63"/>
      <c r="L37" s="63"/>
      <c r="M37" s="63"/>
      <c r="N37" s="63"/>
      <c r="O37" s="63"/>
      <c r="P37" s="63">
        <f>J37+O37</f>
        <v>11.16</v>
      </c>
      <c r="Q37" s="63">
        <v>1</v>
      </c>
      <c r="R37" s="63">
        <f>P37*Q37</f>
        <v>11.16</v>
      </c>
    </row>
    <row r="38" spans="1:18" s="37" customFormat="1" ht="12">
      <c r="A38" s="64" t="s">
        <v>189</v>
      </c>
      <c r="B38" s="59" t="s">
        <v>131</v>
      </c>
      <c r="C38" s="59" t="s">
        <v>49</v>
      </c>
      <c r="D38" s="59" t="s">
        <v>190</v>
      </c>
      <c r="E38" s="59" t="s">
        <v>184</v>
      </c>
      <c r="F38" s="59" t="s">
        <v>127</v>
      </c>
      <c r="G38" s="63">
        <v>42</v>
      </c>
      <c r="H38" s="63">
        <f>0.85+0.005*G38</f>
        <v>1.06</v>
      </c>
      <c r="I38" s="63"/>
      <c r="J38" s="63">
        <f>H38*I38</f>
        <v>0</v>
      </c>
      <c r="K38" s="63">
        <v>32</v>
      </c>
      <c r="L38" s="63">
        <v>1</v>
      </c>
      <c r="M38" s="63">
        <f>G38/L38</f>
        <v>42</v>
      </c>
      <c r="N38" s="63">
        <f>1+(M38/30-1)*0.4</f>
        <v>1.16</v>
      </c>
      <c r="O38" s="63">
        <f>K38*L38*N38</f>
        <v>37.12</v>
      </c>
      <c r="P38" s="63">
        <f>J38+O38</f>
        <v>37.12</v>
      </c>
      <c r="Q38" s="63">
        <v>1</v>
      </c>
      <c r="R38" s="63">
        <f>P38*Q38</f>
        <v>37.12</v>
      </c>
    </row>
    <row r="39" spans="1:18" s="37" customFormat="1" ht="12">
      <c r="A39" s="68" t="s">
        <v>191</v>
      </c>
      <c r="B39" s="59" t="s">
        <v>166</v>
      </c>
      <c r="C39" s="65" t="s">
        <v>49</v>
      </c>
      <c r="D39" s="59" t="s">
        <v>192</v>
      </c>
      <c r="E39" s="59" t="s">
        <v>158</v>
      </c>
      <c r="F39" s="59" t="s">
        <v>127</v>
      </c>
      <c r="G39" s="63">
        <v>105</v>
      </c>
      <c r="H39" s="63">
        <f>0.85+0.005*G39</f>
        <v>1.375</v>
      </c>
      <c r="I39" s="66">
        <v>4</v>
      </c>
      <c r="J39" s="63">
        <f>H39*I39</f>
        <v>5.5</v>
      </c>
      <c r="K39" s="63"/>
      <c r="L39" s="63"/>
      <c r="M39" s="63"/>
      <c r="N39" s="63"/>
      <c r="O39" s="63"/>
      <c r="P39" s="63">
        <f>J39+O39</f>
        <v>5.5</v>
      </c>
      <c r="Q39" s="63">
        <v>1</v>
      </c>
      <c r="R39" s="63">
        <f>P39*Q39</f>
        <v>5.5</v>
      </c>
    </row>
    <row r="40" spans="1:18" s="37" customFormat="1" ht="12">
      <c r="A40" s="42" t="s">
        <v>193</v>
      </c>
      <c r="B40" s="59" t="s">
        <v>121</v>
      </c>
      <c r="C40" s="59" t="s">
        <v>194</v>
      </c>
      <c r="D40" s="43" t="s">
        <v>186</v>
      </c>
      <c r="E40" s="43" t="s">
        <v>187</v>
      </c>
      <c r="F40" s="43"/>
      <c r="G40" s="61"/>
      <c r="H40" s="61"/>
      <c r="I40" s="62"/>
      <c r="J40" s="62"/>
      <c r="K40" s="61"/>
      <c r="L40" s="61"/>
      <c r="M40" s="61"/>
      <c r="N40" s="61"/>
      <c r="O40" s="61"/>
      <c r="P40" s="61"/>
      <c r="Q40" s="61"/>
      <c r="R40" s="61"/>
    </row>
    <row r="41" spans="1:18" s="37" customFormat="1" ht="12">
      <c r="A41" s="64" t="s">
        <v>195</v>
      </c>
      <c r="B41" s="59" t="s">
        <v>121</v>
      </c>
      <c r="C41" s="59" t="s">
        <v>194</v>
      </c>
      <c r="D41" s="59" t="s">
        <v>196</v>
      </c>
      <c r="E41" s="59" t="s">
        <v>141</v>
      </c>
      <c r="F41" s="59" t="s">
        <v>127</v>
      </c>
      <c r="G41" s="63">
        <v>59</v>
      </c>
      <c r="H41" s="63">
        <v>1.2</v>
      </c>
      <c r="I41" s="63">
        <v>10</v>
      </c>
      <c r="J41" s="63">
        <f>H41*I41</f>
        <v>12</v>
      </c>
      <c r="K41" s="63">
        <v>4</v>
      </c>
      <c r="L41" s="63">
        <v>1</v>
      </c>
      <c r="M41" s="63">
        <f>G41/L41</f>
        <v>59</v>
      </c>
      <c r="N41" s="63">
        <f>1+(M41/30-1)*0.4</f>
        <v>1.3866666666666667</v>
      </c>
      <c r="O41" s="63">
        <f>K41*L41*N41</f>
        <v>5.546666666666667</v>
      </c>
      <c r="P41" s="63">
        <f>J41+O41</f>
        <v>17.546666666666667</v>
      </c>
      <c r="Q41" s="63">
        <v>1</v>
      </c>
      <c r="R41" s="63">
        <f>P41*Q41</f>
        <v>17.546666666666667</v>
      </c>
    </row>
    <row r="42" spans="1:18" s="37" customFormat="1" ht="12">
      <c r="A42" s="42" t="s">
        <v>193</v>
      </c>
      <c r="B42" s="59" t="s">
        <v>121</v>
      </c>
      <c r="C42" s="59" t="s">
        <v>194</v>
      </c>
      <c r="D42" s="43" t="s">
        <v>197</v>
      </c>
      <c r="E42" s="43"/>
      <c r="F42" s="43"/>
      <c r="G42" s="61"/>
      <c r="H42" s="61"/>
      <c r="I42" s="62"/>
      <c r="J42" s="62"/>
      <c r="K42" s="61"/>
      <c r="L42" s="61"/>
      <c r="M42" s="61"/>
      <c r="N42" s="61"/>
      <c r="O42" s="61"/>
      <c r="P42" s="61"/>
      <c r="Q42" s="61"/>
      <c r="R42" s="61">
        <v>42.9</v>
      </c>
    </row>
    <row r="43" spans="1:18" s="37" customFormat="1" ht="24">
      <c r="A43" s="64" t="s">
        <v>198</v>
      </c>
      <c r="B43" s="59" t="s">
        <v>154</v>
      </c>
      <c r="C43" s="59" t="s">
        <v>53</v>
      </c>
      <c r="D43" s="59" t="s">
        <v>199</v>
      </c>
      <c r="E43" s="59" t="s">
        <v>200</v>
      </c>
      <c r="F43" s="59" t="s">
        <v>127</v>
      </c>
      <c r="G43" s="63">
        <v>80</v>
      </c>
      <c r="H43" s="63">
        <f>0.85+0.005*G43</f>
        <v>1.25</v>
      </c>
      <c r="I43" s="63">
        <v>8</v>
      </c>
      <c r="J43" s="63">
        <f aca="true" t="shared" si="9" ref="J43:J71">H43*I43</f>
        <v>10</v>
      </c>
      <c r="K43" s="63"/>
      <c r="L43" s="63"/>
      <c r="M43" s="63"/>
      <c r="N43" s="63"/>
      <c r="O43" s="63"/>
      <c r="P43" s="63">
        <f aca="true" t="shared" si="10" ref="P43:P71">J43+O43</f>
        <v>10</v>
      </c>
      <c r="Q43" s="63">
        <v>1</v>
      </c>
      <c r="R43" s="63">
        <f aca="true" t="shared" si="11" ref="R43:R71">P43*Q43</f>
        <v>10</v>
      </c>
    </row>
    <row r="44" spans="1:18" s="37" customFormat="1" ht="12">
      <c r="A44" s="64" t="s">
        <v>201</v>
      </c>
      <c r="B44" s="59" t="s">
        <v>121</v>
      </c>
      <c r="C44" s="65" t="s">
        <v>162</v>
      </c>
      <c r="D44" s="59" t="s">
        <v>202</v>
      </c>
      <c r="E44" s="59" t="s">
        <v>147</v>
      </c>
      <c r="F44" s="59" t="s">
        <v>127</v>
      </c>
      <c r="G44" s="63">
        <v>126</v>
      </c>
      <c r="H44" s="63">
        <f>0.85+0.005*G44</f>
        <v>1.48</v>
      </c>
      <c r="I44" s="63">
        <v>28</v>
      </c>
      <c r="J44" s="63">
        <f t="shared" si="9"/>
        <v>41.44</v>
      </c>
      <c r="K44" s="63"/>
      <c r="L44" s="63"/>
      <c r="M44" s="63"/>
      <c r="N44" s="63"/>
      <c r="O44" s="63"/>
      <c r="P44" s="63">
        <f t="shared" si="10"/>
        <v>41.44</v>
      </c>
      <c r="Q44" s="63">
        <v>1</v>
      </c>
      <c r="R44" s="63">
        <f t="shared" si="11"/>
        <v>41.44</v>
      </c>
    </row>
    <row r="45" spans="1:18" s="37" customFormat="1" ht="12">
      <c r="A45" s="64" t="s">
        <v>203</v>
      </c>
      <c r="B45" s="59" t="s">
        <v>181</v>
      </c>
      <c r="C45" s="59" t="s">
        <v>182</v>
      </c>
      <c r="D45" s="59" t="s">
        <v>183</v>
      </c>
      <c r="E45" s="59" t="s">
        <v>184</v>
      </c>
      <c r="F45" s="59" t="s">
        <v>127</v>
      </c>
      <c r="G45" s="63">
        <v>125</v>
      </c>
      <c r="H45" s="63">
        <f>0.85+0.005*G45</f>
        <v>1.475</v>
      </c>
      <c r="I45" s="63">
        <v>4</v>
      </c>
      <c r="J45" s="63">
        <f t="shared" si="9"/>
        <v>5.9</v>
      </c>
      <c r="K45" s="63">
        <v>10</v>
      </c>
      <c r="L45" s="63">
        <v>2</v>
      </c>
      <c r="M45" s="63">
        <f>G45/L45</f>
        <v>62.5</v>
      </c>
      <c r="N45" s="63">
        <f>1+(M45/30-1)*0.4</f>
        <v>1.4333333333333333</v>
      </c>
      <c r="O45" s="63">
        <f>K45*L45*N45</f>
        <v>28.666666666666668</v>
      </c>
      <c r="P45" s="63">
        <f t="shared" si="10"/>
        <v>34.56666666666667</v>
      </c>
      <c r="Q45" s="63">
        <v>1.2</v>
      </c>
      <c r="R45" s="63">
        <f t="shared" si="11"/>
        <v>41.480000000000004</v>
      </c>
    </row>
    <row r="46" spans="1:18" s="37" customFormat="1" ht="12">
      <c r="A46" s="42" t="s">
        <v>204</v>
      </c>
      <c r="B46" s="59" t="s">
        <v>121</v>
      </c>
      <c r="C46" s="44" t="s">
        <v>162</v>
      </c>
      <c r="D46" s="43" t="s">
        <v>163</v>
      </c>
      <c r="E46" s="43" t="s">
        <v>35</v>
      </c>
      <c r="F46" s="59" t="s">
        <v>124</v>
      </c>
      <c r="G46" s="60">
        <v>63</v>
      </c>
      <c r="H46" s="61">
        <v>1.2</v>
      </c>
      <c r="I46" s="62">
        <v>10</v>
      </c>
      <c r="J46" s="63">
        <f t="shared" si="9"/>
        <v>12</v>
      </c>
      <c r="K46" s="61"/>
      <c r="L46" s="61"/>
      <c r="M46" s="61"/>
      <c r="N46" s="61"/>
      <c r="O46" s="61"/>
      <c r="P46" s="61">
        <f t="shared" si="10"/>
        <v>12</v>
      </c>
      <c r="Q46" s="61">
        <v>1</v>
      </c>
      <c r="R46" s="61">
        <f t="shared" si="11"/>
        <v>12</v>
      </c>
    </row>
    <row r="47" spans="1:18" s="37" customFormat="1" ht="24">
      <c r="A47" s="64" t="s">
        <v>204</v>
      </c>
      <c r="B47" s="59" t="s">
        <v>121</v>
      </c>
      <c r="C47" s="65" t="s">
        <v>162</v>
      </c>
      <c r="D47" s="59" t="s">
        <v>205</v>
      </c>
      <c r="E47" s="59" t="s">
        <v>200</v>
      </c>
      <c r="F47" s="59" t="s">
        <v>127</v>
      </c>
      <c r="G47" s="63">
        <v>76</v>
      </c>
      <c r="H47" s="63">
        <f>0.85+0.005*G47</f>
        <v>1.23</v>
      </c>
      <c r="I47" s="63">
        <v>10</v>
      </c>
      <c r="J47" s="63">
        <f t="shared" si="9"/>
        <v>12.3</v>
      </c>
      <c r="K47" s="63"/>
      <c r="L47" s="63"/>
      <c r="M47" s="63"/>
      <c r="N47" s="63"/>
      <c r="O47" s="63"/>
      <c r="P47" s="63">
        <f t="shared" si="10"/>
        <v>12.3</v>
      </c>
      <c r="Q47" s="63">
        <v>1</v>
      </c>
      <c r="R47" s="63">
        <f t="shared" si="11"/>
        <v>12.3</v>
      </c>
    </row>
    <row r="48" spans="1:18" s="37" customFormat="1" ht="12">
      <c r="A48" s="64" t="s">
        <v>206</v>
      </c>
      <c r="B48" s="59" t="s">
        <v>131</v>
      </c>
      <c r="C48" s="65" t="s">
        <v>207</v>
      </c>
      <c r="D48" s="59" t="s">
        <v>208</v>
      </c>
      <c r="E48" s="59" t="s">
        <v>141</v>
      </c>
      <c r="F48" s="59" t="s">
        <v>127</v>
      </c>
      <c r="G48" s="63">
        <v>59</v>
      </c>
      <c r="H48" s="63">
        <v>1.2</v>
      </c>
      <c r="I48" s="63">
        <v>10</v>
      </c>
      <c r="J48" s="63">
        <f t="shared" si="9"/>
        <v>12</v>
      </c>
      <c r="K48" s="63"/>
      <c r="L48" s="63"/>
      <c r="M48" s="63"/>
      <c r="N48" s="63"/>
      <c r="O48" s="63"/>
      <c r="P48" s="63">
        <f t="shared" si="10"/>
        <v>12</v>
      </c>
      <c r="Q48" s="63">
        <v>1</v>
      </c>
      <c r="R48" s="63">
        <f t="shared" si="11"/>
        <v>12</v>
      </c>
    </row>
    <row r="49" spans="1:18" s="37" customFormat="1" ht="12">
      <c r="A49" s="64" t="s">
        <v>209</v>
      </c>
      <c r="B49" s="59" t="s">
        <v>154</v>
      </c>
      <c r="C49" s="59" t="s">
        <v>53</v>
      </c>
      <c r="D49" s="59" t="s">
        <v>210</v>
      </c>
      <c r="E49" s="59" t="s">
        <v>211</v>
      </c>
      <c r="F49" s="59" t="s">
        <v>127</v>
      </c>
      <c r="G49" s="63">
        <v>114</v>
      </c>
      <c r="H49" s="63">
        <f>0.85+0.005*G49</f>
        <v>1.42</v>
      </c>
      <c r="I49" s="63">
        <v>40</v>
      </c>
      <c r="J49" s="63">
        <f t="shared" si="9"/>
        <v>56.8</v>
      </c>
      <c r="K49" s="63">
        <v>20</v>
      </c>
      <c r="L49" s="63">
        <v>3</v>
      </c>
      <c r="M49" s="63">
        <f aca="true" t="shared" si="12" ref="M49:M55">G49/L49</f>
        <v>38</v>
      </c>
      <c r="N49" s="63">
        <f>1+(M49/30-1)*0.4</f>
        <v>1.1066666666666667</v>
      </c>
      <c r="O49" s="63">
        <f aca="true" t="shared" si="13" ref="O49:O55">K49*L49*N49</f>
        <v>66.4</v>
      </c>
      <c r="P49" s="63">
        <f t="shared" si="10"/>
        <v>123.2</v>
      </c>
      <c r="Q49" s="63">
        <v>1.2</v>
      </c>
      <c r="R49" s="63">
        <f t="shared" si="11"/>
        <v>147.84</v>
      </c>
    </row>
    <row r="50" spans="1:18" s="37" customFormat="1" ht="12">
      <c r="A50" s="42" t="s">
        <v>44</v>
      </c>
      <c r="B50" s="59" t="s">
        <v>154</v>
      </c>
      <c r="C50" s="44" t="s">
        <v>212</v>
      </c>
      <c r="D50" s="43" t="s">
        <v>213</v>
      </c>
      <c r="E50" s="43" t="s">
        <v>214</v>
      </c>
      <c r="F50" s="59" t="s">
        <v>124</v>
      </c>
      <c r="G50" s="63">
        <v>74</v>
      </c>
      <c r="H50" s="61">
        <v>1.2</v>
      </c>
      <c r="I50" s="66">
        <v>38</v>
      </c>
      <c r="J50" s="63">
        <f t="shared" si="9"/>
        <v>45.6</v>
      </c>
      <c r="K50" s="63">
        <v>6</v>
      </c>
      <c r="L50" s="63">
        <v>2</v>
      </c>
      <c r="M50" s="61">
        <f t="shared" si="12"/>
        <v>37</v>
      </c>
      <c r="N50" s="61">
        <f>1+(M50/30-1)*0.4</f>
        <v>1.0933333333333333</v>
      </c>
      <c r="O50" s="61">
        <f t="shared" si="13"/>
        <v>13.12</v>
      </c>
      <c r="P50" s="61">
        <f t="shared" si="10"/>
        <v>58.72</v>
      </c>
      <c r="Q50" s="61">
        <v>1</v>
      </c>
      <c r="R50" s="61">
        <f t="shared" si="11"/>
        <v>58.72</v>
      </c>
    </row>
    <row r="51" spans="1:18" s="37" customFormat="1" ht="12">
      <c r="A51" s="64" t="s">
        <v>44</v>
      </c>
      <c r="B51" s="59" t="s">
        <v>154</v>
      </c>
      <c r="C51" s="65" t="s">
        <v>212</v>
      </c>
      <c r="D51" s="59" t="s">
        <v>215</v>
      </c>
      <c r="E51" s="59" t="s">
        <v>141</v>
      </c>
      <c r="F51" s="59" t="s">
        <v>127</v>
      </c>
      <c r="G51" s="63">
        <v>59</v>
      </c>
      <c r="H51" s="63">
        <v>1.2</v>
      </c>
      <c r="I51" s="63"/>
      <c r="J51" s="63">
        <f t="shared" si="9"/>
        <v>0</v>
      </c>
      <c r="K51" s="63">
        <v>20</v>
      </c>
      <c r="L51" s="63">
        <v>1</v>
      </c>
      <c r="M51" s="63">
        <f t="shared" si="12"/>
        <v>59</v>
      </c>
      <c r="N51" s="63">
        <f>1+(M51/30-1)*0.4</f>
        <v>1.3866666666666667</v>
      </c>
      <c r="O51" s="63">
        <f t="shared" si="13"/>
        <v>27.733333333333334</v>
      </c>
      <c r="P51" s="63">
        <f t="shared" si="10"/>
        <v>27.733333333333334</v>
      </c>
      <c r="Q51" s="63">
        <v>1</v>
      </c>
      <c r="R51" s="63">
        <f t="shared" si="11"/>
        <v>27.733333333333334</v>
      </c>
    </row>
    <row r="52" spans="1:18" s="37" customFormat="1" ht="12">
      <c r="A52" s="64" t="s">
        <v>216</v>
      </c>
      <c r="B52" s="59" t="s">
        <v>121</v>
      </c>
      <c r="C52" s="65" t="s">
        <v>145</v>
      </c>
      <c r="D52" s="59" t="s">
        <v>217</v>
      </c>
      <c r="E52" s="59" t="s">
        <v>136</v>
      </c>
      <c r="F52" s="59" t="s">
        <v>127</v>
      </c>
      <c r="G52" s="63">
        <v>100</v>
      </c>
      <c r="H52" s="63">
        <f>0.85+0.005*G52</f>
        <v>1.35</v>
      </c>
      <c r="I52" s="63">
        <v>16</v>
      </c>
      <c r="J52" s="63">
        <f t="shared" si="9"/>
        <v>21.6</v>
      </c>
      <c r="K52" s="63">
        <v>4</v>
      </c>
      <c r="L52" s="63">
        <v>2</v>
      </c>
      <c r="M52" s="63">
        <f t="shared" si="12"/>
        <v>50</v>
      </c>
      <c r="N52" s="63">
        <f>1+(M52/30-1)*0.4</f>
        <v>1.2666666666666666</v>
      </c>
      <c r="O52" s="63">
        <f t="shared" si="13"/>
        <v>10.133333333333333</v>
      </c>
      <c r="P52" s="63">
        <f t="shared" si="10"/>
        <v>31.733333333333334</v>
      </c>
      <c r="Q52" s="63">
        <v>1</v>
      </c>
      <c r="R52" s="63">
        <f t="shared" si="11"/>
        <v>31.733333333333334</v>
      </c>
    </row>
    <row r="53" spans="1:18" s="37" customFormat="1" ht="12">
      <c r="A53" s="69" t="s">
        <v>218</v>
      </c>
      <c r="B53" s="70" t="s">
        <v>219</v>
      </c>
      <c r="C53" s="71" t="s">
        <v>220</v>
      </c>
      <c r="D53" s="72" t="s">
        <v>221</v>
      </c>
      <c r="E53" s="72" t="s">
        <v>30</v>
      </c>
      <c r="F53" s="70" t="s">
        <v>222</v>
      </c>
      <c r="G53" s="73">
        <v>105</v>
      </c>
      <c r="H53" s="73">
        <v>1.2</v>
      </c>
      <c r="I53" s="74">
        <v>30</v>
      </c>
      <c r="J53" s="75">
        <f t="shared" si="9"/>
        <v>36</v>
      </c>
      <c r="K53" s="73">
        <v>30</v>
      </c>
      <c r="L53" s="73">
        <v>4</v>
      </c>
      <c r="M53" s="73">
        <f t="shared" si="12"/>
        <v>26.25</v>
      </c>
      <c r="N53" s="73">
        <f>1+(M53/30-1)*0.6</f>
        <v>0.925</v>
      </c>
      <c r="O53" s="61">
        <f t="shared" si="13"/>
        <v>111</v>
      </c>
      <c r="P53" s="61">
        <f t="shared" si="10"/>
        <v>147</v>
      </c>
      <c r="Q53" s="61">
        <v>1.2</v>
      </c>
      <c r="R53" s="61">
        <f t="shared" si="11"/>
        <v>176.4</v>
      </c>
    </row>
    <row r="54" spans="1:18" s="37" customFormat="1" ht="12">
      <c r="A54" s="42" t="s">
        <v>48</v>
      </c>
      <c r="B54" s="59" t="s">
        <v>223</v>
      </c>
      <c r="C54" s="44" t="s">
        <v>224</v>
      </c>
      <c r="D54" s="43" t="s">
        <v>50</v>
      </c>
      <c r="E54" s="43" t="s">
        <v>43</v>
      </c>
      <c r="F54" s="59" t="s">
        <v>222</v>
      </c>
      <c r="G54" s="60">
        <v>100</v>
      </c>
      <c r="H54" s="61">
        <f aca="true" t="shared" si="14" ref="H54:H60">0.85+0.005*G54</f>
        <v>1.35</v>
      </c>
      <c r="I54" s="62">
        <v>48</v>
      </c>
      <c r="J54" s="63">
        <f t="shared" si="9"/>
        <v>64.80000000000001</v>
      </c>
      <c r="K54" s="61">
        <v>20</v>
      </c>
      <c r="L54" s="61">
        <v>2</v>
      </c>
      <c r="M54" s="61">
        <f t="shared" si="12"/>
        <v>50</v>
      </c>
      <c r="N54" s="61">
        <f>1+(M54/30-1)*0.4</f>
        <v>1.2666666666666666</v>
      </c>
      <c r="O54" s="61">
        <f t="shared" si="13"/>
        <v>50.666666666666664</v>
      </c>
      <c r="P54" s="61">
        <f t="shared" si="10"/>
        <v>115.46666666666667</v>
      </c>
      <c r="Q54" s="61">
        <v>1</v>
      </c>
      <c r="R54" s="61">
        <f t="shared" si="11"/>
        <v>115.46666666666667</v>
      </c>
    </row>
    <row r="55" spans="1:18" s="37" customFormat="1" ht="12">
      <c r="A55" s="64" t="s">
        <v>48</v>
      </c>
      <c r="B55" s="59" t="s">
        <v>223</v>
      </c>
      <c r="C55" s="65" t="s">
        <v>224</v>
      </c>
      <c r="D55" s="59" t="s">
        <v>50</v>
      </c>
      <c r="E55" s="59" t="s">
        <v>225</v>
      </c>
      <c r="F55" s="59" t="s">
        <v>226</v>
      </c>
      <c r="G55" s="76">
        <v>114</v>
      </c>
      <c r="H55" s="63">
        <f t="shared" si="14"/>
        <v>1.42</v>
      </c>
      <c r="I55" s="66">
        <v>48</v>
      </c>
      <c r="J55" s="63">
        <f t="shared" si="9"/>
        <v>68.16</v>
      </c>
      <c r="K55" s="63">
        <v>20</v>
      </c>
      <c r="L55" s="63">
        <v>2</v>
      </c>
      <c r="M55" s="63">
        <f t="shared" si="12"/>
        <v>57</v>
      </c>
      <c r="N55" s="63">
        <f>1+(M55/30-1)*0.4</f>
        <v>1.3599999999999999</v>
      </c>
      <c r="O55" s="63">
        <f t="shared" si="13"/>
        <v>54.39999999999999</v>
      </c>
      <c r="P55" s="63">
        <f t="shared" si="10"/>
        <v>122.55999999999999</v>
      </c>
      <c r="Q55" s="63">
        <v>1</v>
      </c>
      <c r="R55" s="63">
        <f t="shared" si="11"/>
        <v>122.55999999999999</v>
      </c>
    </row>
    <row r="56" spans="1:18" s="37" customFormat="1" ht="12">
      <c r="A56" s="42" t="s">
        <v>48</v>
      </c>
      <c r="B56" s="59" t="s">
        <v>223</v>
      </c>
      <c r="C56" s="44" t="s">
        <v>224</v>
      </c>
      <c r="D56" s="43" t="s">
        <v>227</v>
      </c>
      <c r="E56" s="43" t="s">
        <v>129</v>
      </c>
      <c r="F56" s="59" t="s">
        <v>222</v>
      </c>
      <c r="G56" s="60">
        <v>80</v>
      </c>
      <c r="H56" s="61">
        <f t="shared" si="14"/>
        <v>1.25</v>
      </c>
      <c r="I56" s="62">
        <v>30</v>
      </c>
      <c r="J56" s="63">
        <f t="shared" si="9"/>
        <v>37.5</v>
      </c>
      <c r="K56" s="61"/>
      <c r="L56" s="61"/>
      <c r="M56" s="61"/>
      <c r="N56" s="61"/>
      <c r="O56" s="61"/>
      <c r="P56" s="61">
        <f t="shared" si="10"/>
        <v>37.5</v>
      </c>
      <c r="Q56" s="61">
        <v>1</v>
      </c>
      <c r="R56" s="61">
        <f t="shared" si="11"/>
        <v>37.5</v>
      </c>
    </row>
    <row r="57" spans="1:18" s="37" customFormat="1" ht="12">
      <c r="A57" s="42" t="s">
        <v>48</v>
      </c>
      <c r="B57" s="59" t="s">
        <v>223</v>
      </c>
      <c r="C57" s="44" t="s">
        <v>224</v>
      </c>
      <c r="D57" s="43" t="s">
        <v>228</v>
      </c>
      <c r="E57" s="43" t="s">
        <v>129</v>
      </c>
      <c r="F57" s="59" t="s">
        <v>222</v>
      </c>
      <c r="G57" s="60">
        <v>105</v>
      </c>
      <c r="H57" s="61">
        <f t="shared" si="14"/>
        <v>1.375</v>
      </c>
      <c r="I57" s="62">
        <v>10</v>
      </c>
      <c r="J57" s="63">
        <f t="shared" si="9"/>
        <v>13.75</v>
      </c>
      <c r="K57" s="61"/>
      <c r="L57" s="61"/>
      <c r="M57" s="61"/>
      <c r="N57" s="61"/>
      <c r="O57" s="61"/>
      <c r="P57" s="61">
        <f t="shared" si="10"/>
        <v>13.75</v>
      </c>
      <c r="Q57" s="61">
        <v>1</v>
      </c>
      <c r="R57" s="61">
        <f t="shared" si="11"/>
        <v>13.75</v>
      </c>
    </row>
    <row r="58" spans="1:18" s="37" customFormat="1" ht="12">
      <c r="A58" s="64" t="s">
        <v>52</v>
      </c>
      <c r="B58" s="59" t="s">
        <v>27</v>
      </c>
      <c r="C58" s="59" t="s">
        <v>229</v>
      </c>
      <c r="D58" s="59" t="s">
        <v>230</v>
      </c>
      <c r="E58" s="59" t="s">
        <v>231</v>
      </c>
      <c r="F58" s="59" t="s">
        <v>226</v>
      </c>
      <c r="G58" s="63">
        <v>105</v>
      </c>
      <c r="H58" s="63">
        <f t="shared" si="14"/>
        <v>1.375</v>
      </c>
      <c r="I58" s="63">
        <v>10</v>
      </c>
      <c r="J58" s="63">
        <f t="shared" si="9"/>
        <v>13.75</v>
      </c>
      <c r="K58" s="63"/>
      <c r="L58" s="63"/>
      <c r="M58" s="63"/>
      <c r="N58" s="63"/>
      <c r="O58" s="63"/>
      <c r="P58" s="63">
        <f t="shared" si="10"/>
        <v>13.75</v>
      </c>
      <c r="Q58" s="63">
        <v>1.2</v>
      </c>
      <c r="R58" s="63">
        <f t="shared" si="11"/>
        <v>16.5</v>
      </c>
    </row>
    <row r="59" spans="1:18" s="37" customFormat="1" ht="12">
      <c r="A59" s="42" t="s">
        <v>52</v>
      </c>
      <c r="B59" s="43" t="s">
        <v>27</v>
      </c>
      <c r="C59" s="44" t="s">
        <v>229</v>
      </c>
      <c r="D59" s="43" t="s">
        <v>54</v>
      </c>
      <c r="E59" s="43" t="s">
        <v>232</v>
      </c>
      <c r="F59" s="59" t="s">
        <v>222</v>
      </c>
      <c r="G59" s="61">
        <v>226</v>
      </c>
      <c r="H59" s="61">
        <f t="shared" si="14"/>
        <v>1.98</v>
      </c>
      <c r="I59" s="63">
        <v>30</v>
      </c>
      <c r="J59" s="63">
        <f t="shared" si="9"/>
        <v>59.4</v>
      </c>
      <c r="K59" s="76">
        <v>20</v>
      </c>
      <c r="L59" s="76">
        <v>5</v>
      </c>
      <c r="M59" s="61">
        <f>G59/L59</f>
        <v>45.2</v>
      </c>
      <c r="N59" s="61">
        <f>1+(M59/30-1)*0.4</f>
        <v>1.2026666666666668</v>
      </c>
      <c r="O59" s="61">
        <f>K59*L59*N59</f>
        <v>120.26666666666668</v>
      </c>
      <c r="P59" s="61">
        <f t="shared" si="10"/>
        <v>179.66666666666669</v>
      </c>
      <c r="Q59" s="61">
        <v>1.2</v>
      </c>
      <c r="R59" s="61">
        <f t="shared" si="11"/>
        <v>215.60000000000002</v>
      </c>
    </row>
    <row r="60" spans="1:18" s="37" customFormat="1" ht="12">
      <c r="A60" s="42" t="s">
        <v>52</v>
      </c>
      <c r="B60" s="43" t="s">
        <v>27</v>
      </c>
      <c r="C60" s="44" t="s">
        <v>229</v>
      </c>
      <c r="D60" s="43" t="s">
        <v>233</v>
      </c>
      <c r="E60" s="43" t="s">
        <v>30</v>
      </c>
      <c r="F60" s="59" t="s">
        <v>222</v>
      </c>
      <c r="G60" s="61">
        <v>93</v>
      </c>
      <c r="H60" s="61">
        <f t="shared" si="14"/>
        <v>1.315</v>
      </c>
      <c r="I60" s="63">
        <v>24</v>
      </c>
      <c r="J60" s="63">
        <f t="shared" si="9"/>
        <v>31.56</v>
      </c>
      <c r="K60" s="76"/>
      <c r="L60" s="76"/>
      <c r="M60" s="61"/>
      <c r="N60" s="61"/>
      <c r="O60" s="61"/>
      <c r="P60" s="61">
        <f t="shared" si="10"/>
        <v>31.56</v>
      </c>
      <c r="Q60" s="61">
        <v>1.2</v>
      </c>
      <c r="R60" s="61">
        <f t="shared" si="11"/>
        <v>37.872</v>
      </c>
    </row>
    <row r="61" spans="1:18" s="37" customFormat="1" ht="12">
      <c r="A61" s="64" t="s">
        <v>52</v>
      </c>
      <c r="B61" s="59" t="s">
        <v>27</v>
      </c>
      <c r="C61" s="59" t="s">
        <v>229</v>
      </c>
      <c r="D61" s="59" t="s">
        <v>234</v>
      </c>
      <c r="E61" s="59" t="s">
        <v>235</v>
      </c>
      <c r="F61" s="59" t="s">
        <v>226</v>
      </c>
      <c r="G61" s="63">
        <v>19</v>
      </c>
      <c r="H61" s="63">
        <v>1.2</v>
      </c>
      <c r="I61" s="63">
        <v>16</v>
      </c>
      <c r="J61" s="63">
        <f t="shared" si="9"/>
        <v>19.2</v>
      </c>
      <c r="K61" s="63"/>
      <c r="L61" s="63"/>
      <c r="M61" s="63"/>
      <c r="N61" s="63"/>
      <c r="O61" s="63"/>
      <c r="P61" s="63">
        <f t="shared" si="10"/>
        <v>19.2</v>
      </c>
      <c r="Q61" s="63">
        <v>1</v>
      </c>
      <c r="R61" s="63">
        <f t="shared" si="11"/>
        <v>19.2</v>
      </c>
    </row>
    <row r="62" spans="1:18" s="37" customFormat="1" ht="24">
      <c r="A62" s="64" t="s">
        <v>52</v>
      </c>
      <c r="B62" s="59" t="s">
        <v>27</v>
      </c>
      <c r="C62" s="59" t="s">
        <v>229</v>
      </c>
      <c r="D62" s="59" t="s">
        <v>236</v>
      </c>
      <c r="E62" s="59" t="s">
        <v>237</v>
      </c>
      <c r="F62" s="59" t="s">
        <v>226</v>
      </c>
      <c r="G62" s="63">
        <v>40</v>
      </c>
      <c r="H62" s="63">
        <v>1.2</v>
      </c>
      <c r="I62" s="63">
        <v>24</v>
      </c>
      <c r="J62" s="63">
        <f t="shared" si="9"/>
        <v>28.799999999999997</v>
      </c>
      <c r="K62" s="63"/>
      <c r="L62" s="63"/>
      <c r="M62" s="63"/>
      <c r="N62" s="63"/>
      <c r="O62" s="63"/>
      <c r="P62" s="63">
        <f t="shared" si="10"/>
        <v>28.799999999999997</v>
      </c>
      <c r="Q62" s="63">
        <v>1</v>
      </c>
      <c r="R62" s="63">
        <f t="shared" si="11"/>
        <v>28.799999999999997</v>
      </c>
    </row>
    <row r="63" spans="1:18" s="37" customFormat="1" ht="12">
      <c r="A63" s="64" t="s">
        <v>238</v>
      </c>
      <c r="B63" s="59" t="s">
        <v>223</v>
      </c>
      <c r="C63" s="65" t="s">
        <v>239</v>
      </c>
      <c r="D63" s="59" t="s">
        <v>240</v>
      </c>
      <c r="E63" s="59" t="s">
        <v>241</v>
      </c>
      <c r="F63" s="59" t="s">
        <v>226</v>
      </c>
      <c r="G63" s="63">
        <v>125</v>
      </c>
      <c r="H63" s="63">
        <f>0.85+0.005*G63</f>
        <v>1.475</v>
      </c>
      <c r="I63" s="63">
        <v>10</v>
      </c>
      <c r="J63" s="63">
        <f t="shared" si="9"/>
        <v>14.75</v>
      </c>
      <c r="K63" s="63"/>
      <c r="L63" s="63"/>
      <c r="M63" s="63"/>
      <c r="N63" s="63"/>
      <c r="O63" s="63"/>
      <c r="P63" s="63">
        <f t="shared" si="10"/>
        <v>14.75</v>
      </c>
      <c r="Q63" s="63">
        <v>1</v>
      </c>
      <c r="R63" s="63">
        <f t="shared" si="11"/>
        <v>14.75</v>
      </c>
    </row>
    <row r="64" spans="1:18" s="37" customFormat="1" ht="12">
      <c r="A64" s="64" t="s">
        <v>238</v>
      </c>
      <c r="B64" s="59" t="s">
        <v>223</v>
      </c>
      <c r="C64" s="65" t="s">
        <v>239</v>
      </c>
      <c r="D64" s="59" t="s">
        <v>242</v>
      </c>
      <c r="E64" s="59" t="s">
        <v>235</v>
      </c>
      <c r="F64" s="59" t="s">
        <v>226</v>
      </c>
      <c r="G64" s="63">
        <v>59</v>
      </c>
      <c r="H64" s="63">
        <v>1.2</v>
      </c>
      <c r="I64" s="63">
        <v>2</v>
      </c>
      <c r="J64" s="63">
        <f t="shared" si="9"/>
        <v>2.4</v>
      </c>
      <c r="K64" s="63"/>
      <c r="L64" s="63"/>
      <c r="M64" s="63"/>
      <c r="N64" s="63"/>
      <c r="O64" s="63"/>
      <c r="P64" s="63">
        <f t="shared" si="10"/>
        <v>2.4</v>
      </c>
      <c r="Q64" s="63">
        <v>1</v>
      </c>
      <c r="R64" s="63">
        <f t="shared" si="11"/>
        <v>2.4</v>
      </c>
    </row>
    <row r="65" spans="1:18" s="37" customFormat="1" ht="12">
      <c r="A65" s="42" t="s">
        <v>243</v>
      </c>
      <c r="B65" s="59" t="s">
        <v>219</v>
      </c>
      <c r="C65" s="44" t="s">
        <v>239</v>
      </c>
      <c r="D65" s="43" t="s">
        <v>244</v>
      </c>
      <c r="E65" s="43" t="s">
        <v>35</v>
      </c>
      <c r="F65" s="59" t="s">
        <v>222</v>
      </c>
      <c r="G65" s="61">
        <v>63</v>
      </c>
      <c r="H65" s="61">
        <v>1.2</v>
      </c>
      <c r="I65" s="62">
        <v>22</v>
      </c>
      <c r="J65" s="63">
        <f t="shared" si="9"/>
        <v>26.4</v>
      </c>
      <c r="K65" s="61">
        <v>8</v>
      </c>
      <c r="L65" s="61">
        <v>1</v>
      </c>
      <c r="M65" s="61">
        <f>G65/L65</f>
        <v>63</v>
      </c>
      <c r="N65" s="61">
        <f>1+(M65/30-1)*0.4</f>
        <v>1.44</v>
      </c>
      <c r="O65" s="61">
        <f>K65*L65*N65</f>
        <v>11.52</v>
      </c>
      <c r="P65" s="61">
        <f t="shared" si="10"/>
        <v>37.92</v>
      </c>
      <c r="Q65" s="61">
        <v>1</v>
      </c>
      <c r="R65" s="61">
        <f t="shared" si="11"/>
        <v>37.92</v>
      </c>
    </row>
    <row r="66" spans="1:18" s="37" customFormat="1" ht="12">
      <c r="A66" s="64" t="s">
        <v>243</v>
      </c>
      <c r="B66" s="59" t="s">
        <v>219</v>
      </c>
      <c r="C66" s="65" t="s">
        <v>239</v>
      </c>
      <c r="D66" s="59" t="s">
        <v>245</v>
      </c>
      <c r="E66" s="59" t="s">
        <v>246</v>
      </c>
      <c r="F66" s="59" t="s">
        <v>226</v>
      </c>
      <c r="G66" s="63">
        <v>75</v>
      </c>
      <c r="H66" s="63">
        <f>0.85+0.005*G66</f>
        <v>1.225</v>
      </c>
      <c r="I66" s="63">
        <v>24</v>
      </c>
      <c r="J66" s="63">
        <f t="shared" si="9"/>
        <v>29.400000000000002</v>
      </c>
      <c r="K66" s="63">
        <v>6</v>
      </c>
      <c r="L66" s="63">
        <v>2</v>
      </c>
      <c r="M66" s="63">
        <f>G66/L66</f>
        <v>37.5</v>
      </c>
      <c r="N66" s="63">
        <f>1+(M66/30-1)*0.4</f>
        <v>1.1</v>
      </c>
      <c r="O66" s="63">
        <f>K66*L66*N66</f>
        <v>13.200000000000001</v>
      </c>
      <c r="P66" s="63">
        <f t="shared" si="10"/>
        <v>42.6</v>
      </c>
      <c r="Q66" s="63">
        <v>1</v>
      </c>
      <c r="R66" s="63">
        <f t="shared" si="11"/>
        <v>42.6</v>
      </c>
    </row>
    <row r="67" spans="1:18" s="37" customFormat="1" ht="12">
      <c r="A67" s="64" t="s">
        <v>247</v>
      </c>
      <c r="B67" s="59" t="s">
        <v>219</v>
      </c>
      <c r="C67" s="65" t="s">
        <v>239</v>
      </c>
      <c r="D67" s="59" t="s">
        <v>240</v>
      </c>
      <c r="E67" s="59" t="s">
        <v>241</v>
      </c>
      <c r="F67" s="59" t="s">
        <v>226</v>
      </c>
      <c r="G67" s="63">
        <v>125</v>
      </c>
      <c r="H67" s="63">
        <f>0.85+0.005*G67</f>
        <v>1.475</v>
      </c>
      <c r="I67" s="63">
        <v>18</v>
      </c>
      <c r="J67" s="63">
        <f t="shared" si="9"/>
        <v>26.55</v>
      </c>
      <c r="K67" s="63">
        <v>12</v>
      </c>
      <c r="L67" s="63">
        <v>2</v>
      </c>
      <c r="M67" s="63">
        <f>G67/L67</f>
        <v>62.5</v>
      </c>
      <c r="N67" s="63">
        <f>1+(M67/30-1)*0.4</f>
        <v>1.4333333333333333</v>
      </c>
      <c r="O67" s="63">
        <f>K67*L67*N67</f>
        <v>34.4</v>
      </c>
      <c r="P67" s="63">
        <f t="shared" si="10"/>
        <v>60.95</v>
      </c>
      <c r="Q67" s="63">
        <v>1</v>
      </c>
      <c r="R67" s="63">
        <f t="shared" si="11"/>
        <v>60.95</v>
      </c>
    </row>
    <row r="68" spans="1:18" s="37" customFormat="1" ht="24">
      <c r="A68" s="64" t="s">
        <v>248</v>
      </c>
      <c r="B68" s="59" t="s">
        <v>249</v>
      </c>
      <c r="C68" s="65" t="s">
        <v>250</v>
      </c>
      <c r="D68" s="59" t="s">
        <v>251</v>
      </c>
      <c r="E68" s="59" t="s">
        <v>237</v>
      </c>
      <c r="F68" s="59" t="s">
        <v>226</v>
      </c>
      <c r="G68" s="63">
        <v>76</v>
      </c>
      <c r="H68" s="63">
        <f>0.85+0.005*G68</f>
        <v>1.23</v>
      </c>
      <c r="I68" s="63">
        <v>18</v>
      </c>
      <c r="J68" s="63">
        <f t="shared" si="9"/>
        <v>22.14</v>
      </c>
      <c r="K68" s="63"/>
      <c r="L68" s="63"/>
      <c r="M68" s="63"/>
      <c r="N68" s="63"/>
      <c r="O68" s="63"/>
      <c r="P68" s="63">
        <f t="shared" si="10"/>
        <v>22.14</v>
      </c>
      <c r="Q68" s="63">
        <v>1</v>
      </c>
      <c r="R68" s="63">
        <f t="shared" si="11"/>
        <v>22.14</v>
      </c>
    </row>
    <row r="69" spans="1:18" s="37" customFormat="1" ht="12">
      <c r="A69" s="77" t="s">
        <v>252</v>
      </c>
      <c r="B69" s="59" t="s">
        <v>219</v>
      </c>
      <c r="C69" s="44" t="s">
        <v>253</v>
      </c>
      <c r="D69" s="43" t="s">
        <v>254</v>
      </c>
      <c r="E69" s="43" t="s">
        <v>35</v>
      </c>
      <c r="F69" s="59" t="s">
        <v>222</v>
      </c>
      <c r="G69" s="61">
        <v>63</v>
      </c>
      <c r="H69" s="61">
        <v>1.2</v>
      </c>
      <c r="I69" s="62">
        <v>18</v>
      </c>
      <c r="J69" s="63">
        <f t="shared" si="9"/>
        <v>21.599999999999998</v>
      </c>
      <c r="K69" s="61">
        <v>12</v>
      </c>
      <c r="L69" s="61">
        <v>2</v>
      </c>
      <c r="M69" s="61">
        <f>G69/L69</f>
        <v>31.5</v>
      </c>
      <c r="N69" s="61">
        <f>1+(M69/30-1)*0.4</f>
        <v>1.02</v>
      </c>
      <c r="O69" s="61">
        <f>K69*L69*N69</f>
        <v>24.48</v>
      </c>
      <c r="P69" s="61">
        <f t="shared" si="10"/>
        <v>46.08</v>
      </c>
      <c r="Q69" s="61">
        <v>1</v>
      </c>
      <c r="R69" s="61">
        <f t="shared" si="11"/>
        <v>46.08</v>
      </c>
    </row>
    <row r="70" spans="1:18" s="37" customFormat="1" ht="12">
      <c r="A70" s="42" t="s">
        <v>56</v>
      </c>
      <c r="B70" s="43" t="s">
        <v>27</v>
      </c>
      <c r="C70" s="44" t="s">
        <v>224</v>
      </c>
      <c r="D70" s="43" t="s">
        <v>255</v>
      </c>
      <c r="E70" s="43" t="s">
        <v>129</v>
      </c>
      <c r="F70" s="59" t="s">
        <v>222</v>
      </c>
      <c r="G70" s="60">
        <v>105</v>
      </c>
      <c r="H70" s="61">
        <f>0.85+0.005*G70</f>
        <v>1.375</v>
      </c>
      <c r="I70" s="62">
        <v>32</v>
      </c>
      <c r="J70" s="63">
        <f t="shared" si="9"/>
        <v>44</v>
      </c>
      <c r="K70" s="61">
        <v>8</v>
      </c>
      <c r="L70" s="61">
        <v>2</v>
      </c>
      <c r="M70" s="61">
        <f>G70/L70</f>
        <v>52.5</v>
      </c>
      <c r="N70" s="61">
        <f>1+(M70/30-1)*0.4</f>
        <v>1.3</v>
      </c>
      <c r="O70" s="61">
        <f>K70*L70*N70</f>
        <v>20.8</v>
      </c>
      <c r="P70" s="61">
        <f t="shared" si="10"/>
        <v>64.8</v>
      </c>
      <c r="Q70" s="61">
        <v>1</v>
      </c>
      <c r="R70" s="61">
        <f t="shared" si="11"/>
        <v>64.8</v>
      </c>
    </row>
    <row r="71" spans="1:18" s="37" customFormat="1" ht="12">
      <c r="A71" s="42" t="s">
        <v>56</v>
      </c>
      <c r="B71" s="43" t="s">
        <v>27</v>
      </c>
      <c r="C71" s="44" t="s">
        <v>224</v>
      </c>
      <c r="D71" s="43" t="s">
        <v>256</v>
      </c>
      <c r="E71" s="43" t="s">
        <v>257</v>
      </c>
      <c r="F71" s="59" t="s">
        <v>222</v>
      </c>
      <c r="G71" s="60">
        <v>126</v>
      </c>
      <c r="H71" s="61">
        <f>0.85+0.005*G71</f>
        <v>1.48</v>
      </c>
      <c r="I71" s="62">
        <v>10</v>
      </c>
      <c r="J71" s="63">
        <f t="shared" si="9"/>
        <v>14.8</v>
      </c>
      <c r="K71" s="61"/>
      <c r="L71" s="61"/>
      <c r="M71" s="61"/>
      <c r="N71" s="61"/>
      <c r="O71" s="61"/>
      <c r="P71" s="61">
        <f t="shared" si="10"/>
        <v>14.8</v>
      </c>
      <c r="Q71" s="61">
        <v>1</v>
      </c>
      <c r="R71" s="61">
        <f t="shared" si="11"/>
        <v>14.8</v>
      </c>
    </row>
    <row r="72" spans="1:18" s="37" customFormat="1" ht="24">
      <c r="A72" s="68" t="s">
        <v>258</v>
      </c>
      <c r="B72" s="59" t="s">
        <v>223</v>
      </c>
      <c r="C72" s="65" t="s">
        <v>224</v>
      </c>
      <c r="D72" s="59" t="s">
        <v>259</v>
      </c>
      <c r="E72" s="59" t="s">
        <v>237</v>
      </c>
      <c r="F72" s="59" t="s">
        <v>260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s="37" customFormat="1" ht="24">
      <c r="A73" s="64" t="s">
        <v>56</v>
      </c>
      <c r="B73" s="59" t="s">
        <v>27</v>
      </c>
      <c r="C73" s="59" t="s">
        <v>224</v>
      </c>
      <c r="D73" s="59" t="s">
        <v>261</v>
      </c>
      <c r="E73" s="59" t="s">
        <v>262</v>
      </c>
      <c r="F73" s="59" t="s">
        <v>226</v>
      </c>
      <c r="G73" s="63">
        <v>138</v>
      </c>
      <c r="H73" s="63">
        <f>0.85+0.005*G73</f>
        <v>1.54</v>
      </c>
      <c r="I73" s="63">
        <v>45</v>
      </c>
      <c r="J73" s="63">
        <f>H73*I73</f>
        <v>69.3</v>
      </c>
      <c r="K73" s="63"/>
      <c r="L73" s="63"/>
      <c r="M73" s="63"/>
      <c r="N73" s="63"/>
      <c r="O73" s="63"/>
      <c r="P73" s="63">
        <f>J73+O73</f>
        <v>69.3</v>
      </c>
      <c r="Q73" s="63">
        <v>1</v>
      </c>
      <c r="R73" s="63">
        <f>P73*Q73</f>
        <v>69.3</v>
      </c>
    </row>
    <row r="74" spans="1:18" s="37" customFormat="1" ht="12">
      <c r="A74" s="42" t="s">
        <v>56</v>
      </c>
      <c r="B74" s="43" t="s">
        <v>27</v>
      </c>
      <c r="C74" s="44" t="s">
        <v>224</v>
      </c>
      <c r="D74" s="43" t="s">
        <v>263</v>
      </c>
      <c r="E74" s="43" t="s">
        <v>257</v>
      </c>
      <c r="F74" s="59" t="s">
        <v>222</v>
      </c>
      <c r="G74" s="60">
        <v>126</v>
      </c>
      <c r="H74" s="61">
        <f>0.85+0.005*G74</f>
        <v>1.48</v>
      </c>
      <c r="I74" s="62">
        <v>12</v>
      </c>
      <c r="J74" s="63">
        <f>H74*I74</f>
        <v>17.759999999999998</v>
      </c>
      <c r="K74" s="61">
        <v>28</v>
      </c>
      <c r="L74" s="61">
        <v>3</v>
      </c>
      <c r="M74" s="61">
        <f>G74/L74</f>
        <v>42</v>
      </c>
      <c r="N74" s="61">
        <f>1+(M74/30-1)*0.4</f>
        <v>1.16</v>
      </c>
      <c r="O74" s="61">
        <f>K74*L74*N74</f>
        <v>97.44</v>
      </c>
      <c r="P74" s="61">
        <f>J74+O74</f>
        <v>115.19999999999999</v>
      </c>
      <c r="Q74" s="61">
        <v>1</v>
      </c>
      <c r="R74" s="61">
        <f>P74*Q74</f>
        <v>115.19999999999999</v>
      </c>
    </row>
    <row r="75" spans="1:18" s="37" customFormat="1" ht="12">
      <c r="A75" s="42" t="s">
        <v>56</v>
      </c>
      <c r="B75" s="43" t="s">
        <v>27</v>
      </c>
      <c r="C75" s="44" t="s">
        <v>224</v>
      </c>
      <c r="D75" s="43" t="s">
        <v>264</v>
      </c>
      <c r="E75" s="43" t="s">
        <v>129</v>
      </c>
      <c r="F75" s="59" t="s">
        <v>222</v>
      </c>
      <c r="G75" s="60">
        <v>105</v>
      </c>
      <c r="H75" s="61">
        <f>0.85+0.005*G75</f>
        <v>1.375</v>
      </c>
      <c r="I75" s="62">
        <v>14</v>
      </c>
      <c r="J75" s="63">
        <f>H75*I75</f>
        <v>19.25</v>
      </c>
      <c r="K75" s="61">
        <v>2</v>
      </c>
      <c r="L75" s="61">
        <v>2</v>
      </c>
      <c r="M75" s="61">
        <f>G75/L75</f>
        <v>52.5</v>
      </c>
      <c r="N75" s="61">
        <f>1+(M75/30-1)*0.4</f>
        <v>1.3</v>
      </c>
      <c r="O75" s="61">
        <f>K75*L75*N75</f>
        <v>5.2</v>
      </c>
      <c r="P75" s="61">
        <f>J75+O75</f>
        <v>24.45</v>
      </c>
      <c r="Q75" s="61">
        <v>1</v>
      </c>
      <c r="R75" s="61">
        <f>P75*Q75</f>
        <v>24.45</v>
      </c>
    </row>
    <row r="76" spans="1:18" s="37" customFormat="1" ht="12">
      <c r="A76" s="64" t="s">
        <v>265</v>
      </c>
      <c r="B76" s="59" t="s">
        <v>266</v>
      </c>
      <c r="C76" s="59" t="s">
        <v>267</v>
      </c>
      <c r="D76" s="59" t="s">
        <v>268</v>
      </c>
      <c r="E76" s="59" t="s">
        <v>246</v>
      </c>
      <c r="F76" s="59" t="s">
        <v>226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>
        <v>1</v>
      </c>
      <c r="R76" s="63">
        <f>P76*Q76</f>
        <v>0</v>
      </c>
    </row>
    <row r="77" spans="1:18" s="37" customFormat="1" ht="12">
      <c r="A77" s="64" t="s">
        <v>265</v>
      </c>
      <c r="B77" s="59" t="s">
        <v>266</v>
      </c>
      <c r="C77" s="59" t="s">
        <v>267</v>
      </c>
      <c r="D77" s="59" t="s">
        <v>269</v>
      </c>
      <c r="E77" s="59" t="s">
        <v>246</v>
      </c>
      <c r="F77" s="59" t="s">
        <v>226</v>
      </c>
      <c r="G77" s="63">
        <v>100</v>
      </c>
      <c r="H77" s="63">
        <f aca="true" t="shared" si="15" ref="H77:H87">0.85+0.005*G77</f>
        <v>1.35</v>
      </c>
      <c r="I77" s="63"/>
      <c r="J77" s="63">
        <f aca="true" t="shared" si="16" ref="J77:J83">H77*I77</f>
        <v>0</v>
      </c>
      <c r="K77" s="63">
        <v>20</v>
      </c>
      <c r="L77" s="63">
        <v>3</v>
      </c>
      <c r="M77" s="63">
        <f aca="true" t="shared" si="17" ref="M77:M86">G77/L77</f>
        <v>33.333333333333336</v>
      </c>
      <c r="N77" s="63">
        <f aca="true" t="shared" si="18" ref="N77:N86">1+(M77/30-1)*0.4</f>
        <v>1.0444444444444445</v>
      </c>
      <c r="O77" s="63">
        <f aca="true" t="shared" si="19" ref="O77:O86">K77*L77*N77</f>
        <v>62.66666666666667</v>
      </c>
      <c r="P77" s="63">
        <f aca="true" t="shared" si="20" ref="P77:P102">J77+O77</f>
        <v>62.66666666666667</v>
      </c>
      <c r="Q77" s="63">
        <v>1</v>
      </c>
      <c r="R77" s="63">
        <f>P77*Q77</f>
        <v>62.66666666666667</v>
      </c>
    </row>
    <row r="78" spans="1:18" s="37" customFormat="1" ht="12">
      <c r="A78" s="64" t="s">
        <v>265</v>
      </c>
      <c r="B78" s="59" t="s">
        <v>266</v>
      </c>
      <c r="C78" s="59" t="s">
        <v>267</v>
      </c>
      <c r="D78" s="59" t="s">
        <v>270</v>
      </c>
      <c r="E78" s="59" t="s">
        <v>235</v>
      </c>
      <c r="F78" s="59" t="s">
        <v>222</v>
      </c>
      <c r="G78" s="63">
        <v>63</v>
      </c>
      <c r="H78" s="63">
        <f t="shared" si="15"/>
        <v>1.165</v>
      </c>
      <c r="I78" s="63"/>
      <c r="J78" s="63">
        <f t="shared" si="16"/>
        <v>0</v>
      </c>
      <c r="K78" s="63">
        <v>20</v>
      </c>
      <c r="L78" s="63">
        <v>2</v>
      </c>
      <c r="M78" s="63">
        <f t="shared" si="17"/>
        <v>31.5</v>
      </c>
      <c r="N78" s="63">
        <f t="shared" si="18"/>
        <v>1.02</v>
      </c>
      <c r="O78" s="63">
        <f t="shared" si="19"/>
        <v>40.8</v>
      </c>
      <c r="P78" s="63">
        <f t="shared" si="20"/>
        <v>40.8</v>
      </c>
      <c r="Q78" s="63"/>
      <c r="R78" s="63"/>
    </row>
    <row r="79" spans="1:18" s="37" customFormat="1" ht="12">
      <c r="A79" s="64" t="s">
        <v>265</v>
      </c>
      <c r="B79" s="59" t="s">
        <v>266</v>
      </c>
      <c r="C79" s="59" t="s">
        <v>267</v>
      </c>
      <c r="D79" s="43" t="s">
        <v>270</v>
      </c>
      <c r="E79" s="43" t="s">
        <v>271</v>
      </c>
      <c r="F79" s="43" t="s">
        <v>222</v>
      </c>
      <c r="G79" s="76">
        <v>74</v>
      </c>
      <c r="H79" s="76">
        <f t="shared" si="15"/>
        <v>1.22</v>
      </c>
      <c r="I79" s="81"/>
      <c r="J79" s="81">
        <f t="shared" si="16"/>
        <v>0</v>
      </c>
      <c r="K79" s="76">
        <v>6</v>
      </c>
      <c r="L79" s="76">
        <v>2</v>
      </c>
      <c r="M79" s="76">
        <f t="shared" si="17"/>
        <v>37</v>
      </c>
      <c r="N79" s="76">
        <f t="shared" si="18"/>
        <v>1.0933333333333333</v>
      </c>
      <c r="O79" s="76">
        <f t="shared" si="19"/>
        <v>13.12</v>
      </c>
      <c r="P79" s="76">
        <f t="shared" si="20"/>
        <v>13.12</v>
      </c>
      <c r="Q79" s="85"/>
      <c r="R79" s="85"/>
    </row>
    <row r="80" spans="1:18" s="37" customFormat="1" ht="12">
      <c r="A80" s="64" t="s">
        <v>272</v>
      </c>
      <c r="B80" s="59" t="s">
        <v>219</v>
      </c>
      <c r="C80" s="65" t="s">
        <v>224</v>
      </c>
      <c r="D80" s="59" t="s">
        <v>273</v>
      </c>
      <c r="E80" s="59" t="s">
        <v>271</v>
      </c>
      <c r="F80" s="59" t="s">
        <v>226</v>
      </c>
      <c r="G80" s="63">
        <v>105</v>
      </c>
      <c r="H80" s="63">
        <f t="shared" si="15"/>
        <v>1.375</v>
      </c>
      <c r="I80" s="66">
        <v>4</v>
      </c>
      <c r="J80" s="63">
        <f t="shared" si="16"/>
        <v>5.5</v>
      </c>
      <c r="K80" s="63">
        <v>20</v>
      </c>
      <c r="L80" s="63">
        <v>2</v>
      </c>
      <c r="M80" s="63">
        <f t="shared" si="17"/>
        <v>52.5</v>
      </c>
      <c r="N80" s="63">
        <f t="shared" si="18"/>
        <v>1.3</v>
      </c>
      <c r="O80" s="63">
        <f t="shared" si="19"/>
        <v>52</v>
      </c>
      <c r="P80" s="63">
        <f t="shared" si="20"/>
        <v>57.5</v>
      </c>
      <c r="Q80" s="63">
        <v>1</v>
      </c>
      <c r="R80" s="63">
        <f aca="true" t="shared" si="21" ref="R80:R102">P80*Q80</f>
        <v>57.5</v>
      </c>
    </row>
    <row r="81" spans="1:18" s="37" customFormat="1" ht="12">
      <c r="A81" s="64" t="s">
        <v>272</v>
      </c>
      <c r="B81" s="59" t="s">
        <v>219</v>
      </c>
      <c r="C81" s="65" t="s">
        <v>224</v>
      </c>
      <c r="D81" s="78" t="s">
        <v>274</v>
      </c>
      <c r="E81" s="78" t="s">
        <v>246</v>
      </c>
      <c r="F81" s="78" t="s">
        <v>226</v>
      </c>
      <c r="G81" s="79">
        <v>80</v>
      </c>
      <c r="H81" s="79">
        <f t="shared" si="15"/>
        <v>1.25</v>
      </c>
      <c r="I81" s="80">
        <v>20</v>
      </c>
      <c r="J81" s="80">
        <f t="shared" si="16"/>
        <v>25</v>
      </c>
      <c r="K81" s="79">
        <v>10</v>
      </c>
      <c r="L81" s="79">
        <v>2</v>
      </c>
      <c r="M81" s="79">
        <f t="shared" si="17"/>
        <v>40</v>
      </c>
      <c r="N81" s="79">
        <f t="shared" si="18"/>
        <v>1.1333333333333333</v>
      </c>
      <c r="O81" s="79">
        <f t="shared" si="19"/>
        <v>22.666666666666664</v>
      </c>
      <c r="P81" s="79">
        <f t="shared" si="20"/>
        <v>47.666666666666664</v>
      </c>
      <c r="Q81" s="80">
        <v>1</v>
      </c>
      <c r="R81" s="80">
        <f t="shared" si="21"/>
        <v>47.666666666666664</v>
      </c>
    </row>
    <row r="82" spans="1:18" s="37" customFormat="1" ht="12">
      <c r="A82" s="42" t="s">
        <v>272</v>
      </c>
      <c r="B82" s="59" t="s">
        <v>121</v>
      </c>
      <c r="C82" s="44" t="s">
        <v>49</v>
      </c>
      <c r="D82" s="43" t="s">
        <v>275</v>
      </c>
      <c r="E82" s="43" t="s">
        <v>158</v>
      </c>
      <c r="F82" s="59" t="s">
        <v>124</v>
      </c>
      <c r="G82" s="61">
        <v>127</v>
      </c>
      <c r="H82" s="61">
        <f t="shared" si="15"/>
        <v>1.4849999999999999</v>
      </c>
      <c r="I82" s="62">
        <v>20</v>
      </c>
      <c r="J82" s="63">
        <f t="shared" si="16"/>
        <v>29.699999999999996</v>
      </c>
      <c r="K82" s="61">
        <v>20</v>
      </c>
      <c r="L82" s="61">
        <v>3</v>
      </c>
      <c r="M82" s="61">
        <f t="shared" si="17"/>
        <v>42.333333333333336</v>
      </c>
      <c r="N82" s="61">
        <f t="shared" si="18"/>
        <v>1.1644444444444444</v>
      </c>
      <c r="O82" s="61">
        <f t="shared" si="19"/>
        <v>69.86666666666666</v>
      </c>
      <c r="P82" s="61">
        <f t="shared" si="20"/>
        <v>99.56666666666666</v>
      </c>
      <c r="Q82" s="61">
        <v>1</v>
      </c>
      <c r="R82" s="61">
        <f t="shared" si="21"/>
        <v>99.56666666666666</v>
      </c>
    </row>
    <row r="83" spans="1:18" s="37" customFormat="1" ht="24">
      <c r="A83" s="42" t="s">
        <v>272</v>
      </c>
      <c r="B83" s="59" t="s">
        <v>121</v>
      </c>
      <c r="C83" s="44" t="s">
        <v>49</v>
      </c>
      <c r="D83" s="59" t="s">
        <v>276</v>
      </c>
      <c r="E83" s="59" t="s">
        <v>200</v>
      </c>
      <c r="F83" s="59" t="s">
        <v>127</v>
      </c>
      <c r="G83" s="63">
        <v>82</v>
      </c>
      <c r="H83" s="63">
        <f t="shared" si="15"/>
        <v>1.26</v>
      </c>
      <c r="I83" s="63"/>
      <c r="J83" s="63">
        <f t="shared" si="16"/>
        <v>0</v>
      </c>
      <c r="K83" s="63">
        <v>40</v>
      </c>
      <c r="L83" s="63">
        <v>2</v>
      </c>
      <c r="M83" s="61">
        <f t="shared" si="17"/>
        <v>41</v>
      </c>
      <c r="N83" s="63">
        <f t="shared" si="18"/>
        <v>1.1466666666666667</v>
      </c>
      <c r="O83" s="63">
        <f t="shared" si="19"/>
        <v>91.73333333333333</v>
      </c>
      <c r="P83" s="63">
        <f t="shared" si="20"/>
        <v>91.73333333333333</v>
      </c>
      <c r="Q83" s="63">
        <v>1</v>
      </c>
      <c r="R83" s="63">
        <f t="shared" si="21"/>
        <v>91.73333333333333</v>
      </c>
    </row>
    <row r="84" spans="1:18" s="37" customFormat="1" ht="24">
      <c r="A84" s="42" t="s">
        <v>272</v>
      </c>
      <c r="B84" s="59" t="s">
        <v>121</v>
      </c>
      <c r="C84" s="44" t="s">
        <v>49</v>
      </c>
      <c r="D84" s="59" t="s">
        <v>277</v>
      </c>
      <c r="E84" s="59" t="s">
        <v>278</v>
      </c>
      <c r="F84" s="59" t="s">
        <v>127</v>
      </c>
      <c r="G84" s="61">
        <v>42</v>
      </c>
      <c r="H84" s="63">
        <f t="shared" si="15"/>
        <v>1.06</v>
      </c>
      <c r="I84" s="62">
        <v>0</v>
      </c>
      <c r="J84" s="63">
        <v>0</v>
      </c>
      <c r="K84" s="63">
        <v>50</v>
      </c>
      <c r="L84" s="63">
        <v>1</v>
      </c>
      <c r="M84" s="61">
        <f t="shared" si="17"/>
        <v>42</v>
      </c>
      <c r="N84" s="63">
        <f t="shared" si="18"/>
        <v>1.16</v>
      </c>
      <c r="O84" s="63">
        <f t="shared" si="19"/>
        <v>57.99999999999999</v>
      </c>
      <c r="P84" s="63">
        <f t="shared" si="20"/>
        <v>57.99999999999999</v>
      </c>
      <c r="Q84" s="63">
        <v>1</v>
      </c>
      <c r="R84" s="63">
        <f t="shared" si="21"/>
        <v>57.99999999999999</v>
      </c>
    </row>
    <row r="85" spans="1:18" s="37" customFormat="1" ht="24">
      <c r="A85" s="42" t="s">
        <v>279</v>
      </c>
      <c r="B85" s="59" t="s">
        <v>131</v>
      </c>
      <c r="C85" s="44" t="s">
        <v>49</v>
      </c>
      <c r="D85" s="59" t="s">
        <v>277</v>
      </c>
      <c r="E85" s="59" t="s">
        <v>278</v>
      </c>
      <c r="F85" s="59" t="s">
        <v>127</v>
      </c>
      <c r="G85" s="61">
        <v>42</v>
      </c>
      <c r="H85" s="63">
        <f t="shared" si="15"/>
        <v>1.06</v>
      </c>
      <c r="I85" s="63"/>
      <c r="J85" s="63"/>
      <c r="K85" s="63">
        <v>50</v>
      </c>
      <c r="L85" s="63">
        <v>1</v>
      </c>
      <c r="M85" s="61">
        <f t="shared" si="17"/>
        <v>42</v>
      </c>
      <c r="N85" s="63">
        <f t="shared" si="18"/>
        <v>1.16</v>
      </c>
      <c r="O85" s="63">
        <f t="shared" si="19"/>
        <v>57.99999999999999</v>
      </c>
      <c r="P85" s="63">
        <f t="shared" si="20"/>
        <v>57.99999999999999</v>
      </c>
      <c r="Q85" s="63">
        <v>1</v>
      </c>
      <c r="R85" s="63">
        <f t="shared" si="21"/>
        <v>57.99999999999999</v>
      </c>
    </row>
    <row r="86" spans="1:18" s="37" customFormat="1" ht="12">
      <c r="A86" s="42" t="s">
        <v>279</v>
      </c>
      <c r="B86" s="43" t="s">
        <v>131</v>
      </c>
      <c r="C86" s="44" t="s">
        <v>49</v>
      </c>
      <c r="D86" s="43" t="s">
        <v>280</v>
      </c>
      <c r="E86" s="43" t="s">
        <v>136</v>
      </c>
      <c r="F86" s="43" t="s">
        <v>127</v>
      </c>
      <c r="G86" s="60">
        <v>80</v>
      </c>
      <c r="H86" s="76">
        <f t="shared" si="15"/>
        <v>1.25</v>
      </c>
      <c r="I86" s="81"/>
      <c r="J86" s="81"/>
      <c r="K86" s="76">
        <v>10</v>
      </c>
      <c r="L86" s="76">
        <v>2</v>
      </c>
      <c r="M86" s="61">
        <f t="shared" si="17"/>
        <v>40</v>
      </c>
      <c r="N86" s="63">
        <f t="shared" si="18"/>
        <v>1.1333333333333333</v>
      </c>
      <c r="O86" s="63">
        <f t="shared" si="19"/>
        <v>22.666666666666664</v>
      </c>
      <c r="P86" s="63">
        <f t="shared" si="20"/>
        <v>22.666666666666664</v>
      </c>
      <c r="Q86" s="76">
        <v>1</v>
      </c>
      <c r="R86" s="63">
        <f t="shared" si="21"/>
        <v>22.666666666666664</v>
      </c>
    </row>
    <row r="87" spans="1:18" s="37" customFormat="1" ht="12">
      <c r="A87" s="42" t="s">
        <v>281</v>
      </c>
      <c r="B87" s="43" t="s">
        <v>131</v>
      </c>
      <c r="C87" s="44" t="s">
        <v>49</v>
      </c>
      <c r="D87" s="43" t="s">
        <v>256</v>
      </c>
      <c r="E87" s="43" t="s">
        <v>282</v>
      </c>
      <c r="F87" s="59" t="s">
        <v>124</v>
      </c>
      <c r="G87" s="60">
        <v>126</v>
      </c>
      <c r="H87" s="61">
        <f t="shared" si="15"/>
        <v>1.48</v>
      </c>
      <c r="I87" s="62">
        <v>16</v>
      </c>
      <c r="J87" s="63">
        <f aca="true" t="shared" si="22" ref="J87:J144">H87*I87</f>
        <v>23.68</v>
      </c>
      <c r="K87" s="61"/>
      <c r="L87" s="61"/>
      <c r="M87" s="61"/>
      <c r="N87" s="61"/>
      <c r="O87" s="61"/>
      <c r="P87" s="61">
        <f t="shared" si="20"/>
        <v>23.68</v>
      </c>
      <c r="Q87" s="61">
        <v>1</v>
      </c>
      <c r="R87" s="61">
        <f t="shared" si="21"/>
        <v>23.68</v>
      </c>
    </row>
    <row r="88" spans="1:18" s="37" customFormat="1" ht="12">
      <c r="A88" s="78" t="s">
        <v>283</v>
      </c>
      <c r="B88" s="78" t="s">
        <v>154</v>
      </c>
      <c r="C88" s="82" t="s">
        <v>145</v>
      </c>
      <c r="D88" s="78" t="s">
        <v>284</v>
      </c>
      <c r="E88" s="78" t="s">
        <v>134</v>
      </c>
      <c r="F88" s="78" t="s">
        <v>127</v>
      </c>
      <c r="G88" s="79">
        <v>66</v>
      </c>
      <c r="H88" s="79">
        <v>1.2</v>
      </c>
      <c r="I88" s="80">
        <v>30</v>
      </c>
      <c r="J88" s="80">
        <f t="shared" si="22"/>
        <v>36</v>
      </c>
      <c r="K88" s="79">
        <v>10</v>
      </c>
      <c r="L88" s="79">
        <v>1</v>
      </c>
      <c r="M88" s="63">
        <f>G88/L88</f>
        <v>66</v>
      </c>
      <c r="N88" s="63">
        <f>1+(M88/30-1)*0.4</f>
        <v>1.48</v>
      </c>
      <c r="O88" s="63">
        <f>K88*L88*N88</f>
        <v>14.8</v>
      </c>
      <c r="P88" s="63">
        <f t="shared" si="20"/>
        <v>50.8</v>
      </c>
      <c r="Q88" s="79">
        <v>1</v>
      </c>
      <c r="R88" s="63">
        <f t="shared" si="21"/>
        <v>50.8</v>
      </c>
    </row>
    <row r="89" spans="1:18" s="37" customFormat="1" ht="12">
      <c r="A89" s="64" t="s">
        <v>283</v>
      </c>
      <c r="B89" s="59" t="s">
        <v>154</v>
      </c>
      <c r="C89" s="65" t="s">
        <v>145</v>
      </c>
      <c r="D89" s="59" t="s">
        <v>146</v>
      </c>
      <c r="E89" s="59" t="s">
        <v>147</v>
      </c>
      <c r="F89" s="59" t="s">
        <v>127</v>
      </c>
      <c r="G89" s="63">
        <v>85</v>
      </c>
      <c r="H89" s="63">
        <f>0.85+0.005*G89</f>
        <v>1.275</v>
      </c>
      <c r="I89" s="80">
        <v>2</v>
      </c>
      <c r="J89" s="80">
        <f t="shared" si="22"/>
        <v>2.55</v>
      </c>
      <c r="K89" s="63"/>
      <c r="L89" s="63"/>
      <c r="M89" s="63"/>
      <c r="N89" s="63"/>
      <c r="O89" s="63"/>
      <c r="P89" s="63">
        <f t="shared" si="20"/>
        <v>2.55</v>
      </c>
      <c r="Q89" s="63">
        <v>1</v>
      </c>
      <c r="R89" s="63">
        <f t="shared" si="21"/>
        <v>2.55</v>
      </c>
    </row>
    <row r="90" spans="1:18" s="37" customFormat="1" ht="12">
      <c r="A90" s="42" t="s">
        <v>285</v>
      </c>
      <c r="B90" s="43" t="s">
        <v>131</v>
      </c>
      <c r="C90" s="44" t="s">
        <v>176</v>
      </c>
      <c r="D90" s="43" t="s">
        <v>163</v>
      </c>
      <c r="E90" s="43" t="s">
        <v>35</v>
      </c>
      <c r="F90" s="59" t="s">
        <v>124</v>
      </c>
      <c r="G90" s="60">
        <v>63</v>
      </c>
      <c r="H90" s="61">
        <v>1.2</v>
      </c>
      <c r="I90" s="62">
        <v>8</v>
      </c>
      <c r="J90" s="63">
        <f t="shared" si="22"/>
        <v>9.6</v>
      </c>
      <c r="K90" s="61">
        <v>2</v>
      </c>
      <c r="L90" s="61">
        <v>4</v>
      </c>
      <c r="M90" s="61">
        <f aca="true" t="shared" si="23" ref="M90:M96">G90/L90</f>
        <v>15.75</v>
      </c>
      <c r="N90" s="61">
        <f>1+(M90/30-1)*0.6</f>
        <v>0.7150000000000001</v>
      </c>
      <c r="O90" s="61">
        <f aca="true" t="shared" si="24" ref="O90:O96">K90*L90*N90</f>
        <v>5.720000000000001</v>
      </c>
      <c r="P90" s="61">
        <f t="shared" si="20"/>
        <v>15.32</v>
      </c>
      <c r="Q90" s="61">
        <v>1</v>
      </c>
      <c r="R90" s="61">
        <f t="shared" si="21"/>
        <v>15.32</v>
      </c>
    </row>
    <row r="91" spans="1:18" s="37" customFormat="1" ht="12">
      <c r="A91" s="42" t="s">
        <v>285</v>
      </c>
      <c r="B91" s="43" t="s">
        <v>131</v>
      </c>
      <c r="C91" s="44" t="s">
        <v>176</v>
      </c>
      <c r="D91" s="43" t="s">
        <v>286</v>
      </c>
      <c r="E91" s="43" t="s">
        <v>30</v>
      </c>
      <c r="F91" s="59" t="s">
        <v>124</v>
      </c>
      <c r="G91" s="60">
        <v>111</v>
      </c>
      <c r="H91" s="61">
        <f>0.85+0.005*G91</f>
        <v>1.405</v>
      </c>
      <c r="I91" s="62">
        <v>40</v>
      </c>
      <c r="J91" s="63">
        <f t="shared" si="22"/>
        <v>56.2</v>
      </c>
      <c r="K91" s="61">
        <v>24</v>
      </c>
      <c r="L91" s="61">
        <v>4</v>
      </c>
      <c r="M91" s="61">
        <f t="shared" si="23"/>
        <v>27.75</v>
      </c>
      <c r="N91" s="61">
        <f>1+(M91/30-1)*0.6</f>
        <v>0.9550000000000001</v>
      </c>
      <c r="O91" s="61">
        <f t="shared" si="24"/>
        <v>91.68</v>
      </c>
      <c r="P91" s="61">
        <f t="shared" si="20"/>
        <v>147.88</v>
      </c>
      <c r="Q91" s="61">
        <v>1</v>
      </c>
      <c r="R91" s="61">
        <f t="shared" si="21"/>
        <v>147.88</v>
      </c>
    </row>
    <row r="92" spans="1:18" s="37" customFormat="1" ht="12">
      <c r="A92" s="64" t="s">
        <v>285</v>
      </c>
      <c r="B92" s="59" t="s">
        <v>131</v>
      </c>
      <c r="C92" s="65" t="s">
        <v>176</v>
      </c>
      <c r="D92" s="59" t="s">
        <v>177</v>
      </c>
      <c r="E92" s="59" t="s">
        <v>134</v>
      </c>
      <c r="F92" s="59" t="s">
        <v>127</v>
      </c>
      <c r="G92" s="63">
        <v>105</v>
      </c>
      <c r="H92" s="63">
        <f>0.85+0.005*G92</f>
        <v>1.375</v>
      </c>
      <c r="I92" s="63">
        <v>40</v>
      </c>
      <c r="J92" s="63">
        <f t="shared" si="22"/>
        <v>55</v>
      </c>
      <c r="K92" s="63">
        <v>6</v>
      </c>
      <c r="L92" s="63">
        <v>4</v>
      </c>
      <c r="M92" s="63">
        <f t="shared" si="23"/>
        <v>26.25</v>
      </c>
      <c r="N92" s="63">
        <f>1+(M92/30-1)*0.6</f>
        <v>0.925</v>
      </c>
      <c r="O92" s="63">
        <f t="shared" si="24"/>
        <v>22.200000000000003</v>
      </c>
      <c r="P92" s="63">
        <f t="shared" si="20"/>
        <v>77.2</v>
      </c>
      <c r="Q92" s="63">
        <v>1</v>
      </c>
      <c r="R92" s="63">
        <f t="shared" si="21"/>
        <v>77.2</v>
      </c>
    </row>
    <row r="93" spans="1:18" s="37" customFormat="1" ht="12">
      <c r="A93" s="42" t="s">
        <v>65</v>
      </c>
      <c r="B93" s="59" t="s">
        <v>154</v>
      </c>
      <c r="C93" s="44" t="s">
        <v>138</v>
      </c>
      <c r="D93" s="43" t="s">
        <v>287</v>
      </c>
      <c r="E93" s="43" t="s">
        <v>35</v>
      </c>
      <c r="F93" s="59" t="s">
        <v>124</v>
      </c>
      <c r="G93" s="60">
        <v>63</v>
      </c>
      <c r="H93" s="61">
        <v>1.2</v>
      </c>
      <c r="I93" s="62">
        <v>20</v>
      </c>
      <c r="J93" s="63">
        <f t="shared" si="22"/>
        <v>24</v>
      </c>
      <c r="K93" s="60">
        <v>20</v>
      </c>
      <c r="L93" s="61">
        <v>1</v>
      </c>
      <c r="M93" s="61">
        <f t="shared" si="23"/>
        <v>63</v>
      </c>
      <c r="N93" s="61">
        <f>1+(M93/30-1)*0.4</f>
        <v>1.44</v>
      </c>
      <c r="O93" s="61">
        <f t="shared" si="24"/>
        <v>28.799999999999997</v>
      </c>
      <c r="P93" s="61">
        <f t="shared" si="20"/>
        <v>52.8</v>
      </c>
      <c r="Q93" s="61">
        <v>1.2</v>
      </c>
      <c r="R93" s="61">
        <f t="shared" si="21"/>
        <v>63.35999999999999</v>
      </c>
    </row>
    <row r="94" spans="1:18" s="37" customFormat="1" ht="12">
      <c r="A94" s="64" t="s">
        <v>65</v>
      </c>
      <c r="B94" s="59" t="s">
        <v>154</v>
      </c>
      <c r="C94" s="59" t="s">
        <v>132</v>
      </c>
      <c r="D94" s="59" t="s">
        <v>288</v>
      </c>
      <c r="E94" s="59" t="s">
        <v>289</v>
      </c>
      <c r="F94" s="59" t="s">
        <v>127</v>
      </c>
      <c r="G94" s="63">
        <v>103</v>
      </c>
      <c r="H94" s="63">
        <f aca="true" t="shared" si="25" ref="H94:H100">0.85+0.005*G94</f>
        <v>1.365</v>
      </c>
      <c r="I94" s="63"/>
      <c r="J94" s="63">
        <f t="shared" si="22"/>
        <v>0</v>
      </c>
      <c r="K94" s="63">
        <v>20</v>
      </c>
      <c r="L94" s="63">
        <v>2</v>
      </c>
      <c r="M94" s="63">
        <f t="shared" si="23"/>
        <v>51.5</v>
      </c>
      <c r="N94" s="63">
        <f>1+(M94/30-1)*0.4</f>
        <v>1.2866666666666666</v>
      </c>
      <c r="O94" s="63">
        <f t="shared" si="24"/>
        <v>51.46666666666667</v>
      </c>
      <c r="P94" s="63">
        <f t="shared" si="20"/>
        <v>51.46666666666667</v>
      </c>
      <c r="Q94" s="63">
        <v>1</v>
      </c>
      <c r="R94" s="63">
        <f t="shared" si="21"/>
        <v>51.46666666666667</v>
      </c>
    </row>
    <row r="95" spans="1:18" s="37" customFormat="1" ht="12">
      <c r="A95" s="64" t="s">
        <v>65</v>
      </c>
      <c r="B95" s="59" t="s">
        <v>154</v>
      </c>
      <c r="C95" s="59" t="s">
        <v>132</v>
      </c>
      <c r="D95" s="59" t="s">
        <v>290</v>
      </c>
      <c r="E95" s="59" t="s">
        <v>289</v>
      </c>
      <c r="F95" s="59" t="s">
        <v>127</v>
      </c>
      <c r="G95" s="63">
        <v>103</v>
      </c>
      <c r="H95" s="63">
        <f t="shared" si="25"/>
        <v>1.365</v>
      </c>
      <c r="I95" s="63">
        <v>16</v>
      </c>
      <c r="J95" s="63">
        <f t="shared" si="22"/>
        <v>21.84</v>
      </c>
      <c r="K95" s="63">
        <v>4</v>
      </c>
      <c r="L95" s="63">
        <v>2</v>
      </c>
      <c r="M95" s="63">
        <f t="shared" si="23"/>
        <v>51.5</v>
      </c>
      <c r="N95" s="63">
        <f>1+(M95/30-1)*0.4</f>
        <v>1.2866666666666666</v>
      </c>
      <c r="O95" s="63">
        <f t="shared" si="24"/>
        <v>10.293333333333333</v>
      </c>
      <c r="P95" s="63">
        <f t="shared" si="20"/>
        <v>32.13333333333333</v>
      </c>
      <c r="Q95" s="63">
        <v>1.2</v>
      </c>
      <c r="R95" s="63">
        <f t="shared" si="21"/>
        <v>38.559999999999995</v>
      </c>
    </row>
    <row r="96" spans="1:18" s="37" customFormat="1" ht="12">
      <c r="A96" s="64" t="s">
        <v>291</v>
      </c>
      <c r="B96" s="59" t="s">
        <v>154</v>
      </c>
      <c r="C96" s="59" t="s">
        <v>132</v>
      </c>
      <c r="D96" s="59" t="s">
        <v>292</v>
      </c>
      <c r="E96" s="59" t="s">
        <v>134</v>
      </c>
      <c r="F96" s="59" t="s">
        <v>127</v>
      </c>
      <c r="G96" s="63">
        <v>105</v>
      </c>
      <c r="H96" s="63">
        <f t="shared" si="25"/>
        <v>1.375</v>
      </c>
      <c r="I96" s="63">
        <v>20</v>
      </c>
      <c r="J96" s="63">
        <f t="shared" si="22"/>
        <v>27.5</v>
      </c>
      <c r="K96" s="63">
        <v>10</v>
      </c>
      <c r="L96" s="63">
        <v>2</v>
      </c>
      <c r="M96" s="63">
        <f t="shared" si="23"/>
        <v>52.5</v>
      </c>
      <c r="N96" s="63">
        <f>1+(M96/30-1)*0.4</f>
        <v>1.3</v>
      </c>
      <c r="O96" s="63">
        <f t="shared" si="24"/>
        <v>26</v>
      </c>
      <c r="P96" s="63">
        <f t="shared" si="20"/>
        <v>53.5</v>
      </c>
      <c r="Q96" s="63">
        <v>1</v>
      </c>
      <c r="R96" s="63">
        <f t="shared" si="21"/>
        <v>53.5</v>
      </c>
    </row>
    <row r="97" spans="1:18" s="37" customFormat="1" ht="12">
      <c r="A97" s="64" t="s">
        <v>70</v>
      </c>
      <c r="B97" s="59" t="s">
        <v>121</v>
      </c>
      <c r="C97" s="59" t="s">
        <v>53</v>
      </c>
      <c r="D97" s="59" t="s">
        <v>293</v>
      </c>
      <c r="E97" s="59" t="s">
        <v>147</v>
      </c>
      <c r="F97" s="59" t="s">
        <v>127</v>
      </c>
      <c r="G97" s="63">
        <v>105</v>
      </c>
      <c r="H97" s="63">
        <f t="shared" si="25"/>
        <v>1.375</v>
      </c>
      <c r="I97" s="63">
        <v>10</v>
      </c>
      <c r="J97" s="63">
        <f t="shared" si="22"/>
        <v>13.75</v>
      </c>
      <c r="K97" s="63"/>
      <c r="L97" s="63"/>
      <c r="M97" s="63"/>
      <c r="N97" s="63"/>
      <c r="O97" s="63"/>
      <c r="P97" s="63">
        <f t="shared" si="20"/>
        <v>13.75</v>
      </c>
      <c r="Q97" s="63">
        <v>1.2</v>
      </c>
      <c r="R97" s="63">
        <f t="shared" si="21"/>
        <v>16.5</v>
      </c>
    </row>
    <row r="98" spans="1:18" s="37" customFormat="1" ht="12">
      <c r="A98" s="64" t="s">
        <v>70</v>
      </c>
      <c r="B98" s="59" t="s">
        <v>121</v>
      </c>
      <c r="C98" s="59" t="s">
        <v>53</v>
      </c>
      <c r="D98" s="59" t="s">
        <v>294</v>
      </c>
      <c r="E98" s="59" t="s">
        <v>147</v>
      </c>
      <c r="F98" s="59" t="s">
        <v>127</v>
      </c>
      <c r="G98" s="63">
        <v>126</v>
      </c>
      <c r="H98" s="63">
        <f t="shared" si="25"/>
        <v>1.48</v>
      </c>
      <c r="I98" s="63"/>
      <c r="J98" s="63">
        <f t="shared" si="22"/>
        <v>0</v>
      </c>
      <c r="K98" s="63">
        <v>20</v>
      </c>
      <c r="L98" s="63">
        <v>2</v>
      </c>
      <c r="M98" s="63">
        <f>G98/L98</f>
        <v>63</v>
      </c>
      <c r="N98" s="63">
        <f>1+(M98/30-1)*0.4</f>
        <v>1.44</v>
      </c>
      <c r="O98" s="63">
        <f>K98*L98*N98</f>
        <v>57.599999999999994</v>
      </c>
      <c r="P98" s="63">
        <f t="shared" si="20"/>
        <v>57.599999999999994</v>
      </c>
      <c r="Q98" s="63">
        <v>1.2</v>
      </c>
      <c r="R98" s="63">
        <f t="shared" si="21"/>
        <v>69.11999999999999</v>
      </c>
    </row>
    <row r="99" spans="1:18" s="37" customFormat="1" ht="12">
      <c r="A99" s="64" t="s">
        <v>70</v>
      </c>
      <c r="B99" s="59" t="s">
        <v>121</v>
      </c>
      <c r="C99" s="59" t="s">
        <v>53</v>
      </c>
      <c r="D99" s="59" t="s">
        <v>295</v>
      </c>
      <c r="E99" s="59" t="s">
        <v>184</v>
      </c>
      <c r="F99" s="59" t="s">
        <v>127</v>
      </c>
      <c r="G99" s="63">
        <v>112</v>
      </c>
      <c r="H99" s="63">
        <f t="shared" si="25"/>
        <v>1.4100000000000001</v>
      </c>
      <c r="I99" s="63">
        <v>30</v>
      </c>
      <c r="J99" s="63">
        <f t="shared" si="22"/>
        <v>42.300000000000004</v>
      </c>
      <c r="K99" s="63">
        <v>10</v>
      </c>
      <c r="L99" s="63">
        <v>2</v>
      </c>
      <c r="M99" s="63">
        <f>G99/L99</f>
        <v>56</v>
      </c>
      <c r="N99" s="63">
        <f>1+(M99/30-1)*0.4</f>
        <v>1.3466666666666667</v>
      </c>
      <c r="O99" s="63">
        <f>K99*L99*N99</f>
        <v>26.933333333333334</v>
      </c>
      <c r="P99" s="63">
        <f t="shared" si="20"/>
        <v>69.23333333333333</v>
      </c>
      <c r="Q99" s="63">
        <v>1.2</v>
      </c>
      <c r="R99" s="63">
        <f t="shared" si="21"/>
        <v>83.08</v>
      </c>
    </row>
    <row r="100" spans="1:18" s="37" customFormat="1" ht="12">
      <c r="A100" s="64" t="s">
        <v>70</v>
      </c>
      <c r="B100" s="59" t="s">
        <v>121</v>
      </c>
      <c r="C100" s="59" t="s">
        <v>53</v>
      </c>
      <c r="D100" s="59" t="s">
        <v>295</v>
      </c>
      <c r="E100" s="59" t="s">
        <v>211</v>
      </c>
      <c r="F100" s="59" t="s">
        <v>127</v>
      </c>
      <c r="G100" s="63">
        <v>114</v>
      </c>
      <c r="H100" s="63">
        <f t="shared" si="25"/>
        <v>1.42</v>
      </c>
      <c r="I100" s="63">
        <v>34</v>
      </c>
      <c r="J100" s="63">
        <f t="shared" si="22"/>
        <v>48.28</v>
      </c>
      <c r="K100" s="63">
        <v>30</v>
      </c>
      <c r="L100" s="63">
        <v>2</v>
      </c>
      <c r="M100" s="63">
        <f>G100/L100</f>
        <v>57</v>
      </c>
      <c r="N100" s="63">
        <f>1+(M100/30-1)*0.4</f>
        <v>1.3599999999999999</v>
      </c>
      <c r="O100" s="63">
        <f>K100*L100*N100</f>
        <v>81.6</v>
      </c>
      <c r="P100" s="63">
        <f t="shared" si="20"/>
        <v>129.88</v>
      </c>
      <c r="Q100" s="63">
        <v>1.2</v>
      </c>
      <c r="R100" s="63">
        <f t="shared" si="21"/>
        <v>155.856</v>
      </c>
    </row>
    <row r="101" spans="1:18" s="37" customFormat="1" ht="12">
      <c r="A101" s="64" t="s">
        <v>296</v>
      </c>
      <c r="B101" s="59" t="s">
        <v>131</v>
      </c>
      <c r="C101" s="59" t="s">
        <v>49</v>
      </c>
      <c r="D101" s="59" t="s">
        <v>297</v>
      </c>
      <c r="E101" s="59" t="s">
        <v>25</v>
      </c>
      <c r="F101" s="59" t="s">
        <v>127</v>
      </c>
      <c r="G101" s="63">
        <v>56</v>
      </c>
      <c r="H101" s="63">
        <v>1.2</v>
      </c>
      <c r="I101" s="63">
        <v>30</v>
      </c>
      <c r="J101" s="63">
        <f t="shared" si="22"/>
        <v>36</v>
      </c>
      <c r="K101" s="63"/>
      <c r="L101" s="63"/>
      <c r="M101" s="63"/>
      <c r="N101" s="63"/>
      <c r="O101" s="63"/>
      <c r="P101" s="63">
        <f t="shared" si="20"/>
        <v>36</v>
      </c>
      <c r="Q101" s="63">
        <v>1</v>
      </c>
      <c r="R101" s="63">
        <f t="shared" si="21"/>
        <v>36</v>
      </c>
    </row>
    <row r="102" spans="1:18" s="37" customFormat="1" ht="12">
      <c r="A102" s="64" t="s">
        <v>296</v>
      </c>
      <c r="B102" s="59" t="s">
        <v>131</v>
      </c>
      <c r="C102" s="59" t="s">
        <v>49</v>
      </c>
      <c r="D102" s="59" t="s">
        <v>298</v>
      </c>
      <c r="E102" s="59" t="s">
        <v>147</v>
      </c>
      <c r="F102" s="59" t="s">
        <v>127</v>
      </c>
      <c r="G102" s="63">
        <v>101</v>
      </c>
      <c r="H102" s="63">
        <f>0.85+0.005*G102</f>
        <v>1.355</v>
      </c>
      <c r="I102" s="63">
        <v>30</v>
      </c>
      <c r="J102" s="63">
        <f t="shared" si="22"/>
        <v>40.65</v>
      </c>
      <c r="K102" s="63"/>
      <c r="L102" s="63"/>
      <c r="M102" s="63"/>
      <c r="N102" s="63"/>
      <c r="O102" s="63"/>
      <c r="P102" s="63">
        <f t="shared" si="20"/>
        <v>40.65</v>
      </c>
      <c r="Q102" s="63">
        <v>1</v>
      </c>
      <c r="R102" s="63">
        <f t="shared" si="21"/>
        <v>40.65</v>
      </c>
    </row>
    <row r="103" spans="1:18" s="37" customFormat="1" ht="12">
      <c r="A103" s="42" t="s">
        <v>296</v>
      </c>
      <c r="B103" s="43" t="s">
        <v>131</v>
      </c>
      <c r="C103" s="44" t="s">
        <v>49</v>
      </c>
      <c r="D103" s="43" t="s">
        <v>157</v>
      </c>
      <c r="E103" s="43" t="s">
        <v>134</v>
      </c>
      <c r="F103" s="59" t="s">
        <v>124</v>
      </c>
      <c r="G103" s="63">
        <v>62</v>
      </c>
      <c r="H103" s="63">
        <f>0.85+0.005*G103</f>
        <v>1.16</v>
      </c>
      <c r="I103" s="63">
        <v>20</v>
      </c>
      <c r="J103" s="63">
        <f t="shared" si="22"/>
        <v>23.2</v>
      </c>
      <c r="K103" s="63">
        <v>10</v>
      </c>
      <c r="L103" s="63">
        <v>2</v>
      </c>
      <c r="M103" s="63"/>
      <c r="N103" s="63"/>
      <c r="O103" s="63"/>
      <c r="P103" s="63"/>
      <c r="Q103" s="63"/>
      <c r="R103" s="63"/>
    </row>
    <row r="104" spans="1:18" s="37" customFormat="1" ht="12">
      <c r="A104" s="42" t="s">
        <v>296</v>
      </c>
      <c r="B104" s="43" t="s">
        <v>131</v>
      </c>
      <c r="C104" s="44" t="s">
        <v>49</v>
      </c>
      <c r="D104" s="43" t="s">
        <v>157</v>
      </c>
      <c r="E104" s="43" t="s">
        <v>129</v>
      </c>
      <c r="F104" s="59" t="s">
        <v>124</v>
      </c>
      <c r="G104" s="60">
        <v>105</v>
      </c>
      <c r="H104" s="61">
        <f>0.85+0.005*G104</f>
        <v>1.375</v>
      </c>
      <c r="I104" s="62">
        <v>34</v>
      </c>
      <c r="J104" s="63">
        <f t="shared" si="22"/>
        <v>46.75</v>
      </c>
      <c r="K104" s="61"/>
      <c r="L104" s="61"/>
      <c r="M104" s="61"/>
      <c r="N104" s="61"/>
      <c r="O104" s="61"/>
      <c r="P104" s="61">
        <f aca="true" t="shared" si="26" ref="P104:P144">J104+O104</f>
        <v>46.75</v>
      </c>
      <c r="Q104" s="61">
        <v>1</v>
      </c>
      <c r="R104" s="61">
        <f aca="true" t="shared" si="27" ref="R104:R144">P104*Q104</f>
        <v>46.75</v>
      </c>
    </row>
    <row r="105" spans="1:18" s="37" customFormat="1" ht="12">
      <c r="A105" s="42" t="s">
        <v>299</v>
      </c>
      <c r="B105" s="43" t="s">
        <v>131</v>
      </c>
      <c r="C105" s="44" t="s">
        <v>212</v>
      </c>
      <c r="D105" s="43" t="s">
        <v>300</v>
      </c>
      <c r="E105" s="43" t="s">
        <v>35</v>
      </c>
      <c r="F105" s="59" t="s">
        <v>124</v>
      </c>
      <c r="G105" s="61">
        <v>63</v>
      </c>
      <c r="H105" s="61">
        <v>1.2</v>
      </c>
      <c r="I105" s="62">
        <v>24</v>
      </c>
      <c r="J105" s="63">
        <f t="shared" si="22"/>
        <v>28.799999999999997</v>
      </c>
      <c r="K105" s="61">
        <v>16</v>
      </c>
      <c r="L105" s="61">
        <v>1</v>
      </c>
      <c r="M105" s="61">
        <f>G105/L105</f>
        <v>63</v>
      </c>
      <c r="N105" s="61">
        <f>1+(M105/30-1)*0.4</f>
        <v>1.44</v>
      </c>
      <c r="O105" s="61">
        <f>K105*L105*N105</f>
        <v>23.04</v>
      </c>
      <c r="P105" s="61">
        <f t="shared" si="26"/>
        <v>51.839999999999996</v>
      </c>
      <c r="Q105" s="61">
        <v>1</v>
      </c>
      <c r="R105" s="61">
        <f t="shared" si="27"/>
        <v>51.839999999999996</v>
      </c>
    </row>
    <row r="106" spans="1:18" s="37" customFormat="1" ht="12">
      <c r="A106" s="42" t="s">
        <v>299</v>
      </c>
      <c r="B106" s="43" t="s">
        <v>131</v>
      </c>
      <c r="C106" s="44" t="s">
        <v>212</v>
      </c>
      <c r="D106" s="43" t="s">
        <v>301</v>
      </c>
      <c r="E106" s="43" t="s">
        <v>35</v>
      </c>
      <c r="F106" s="59" t="s">
        <v>124</v>
      </c>
      <c r="G106" s="61">
        <v>63</v>
      </c>
      <c r="H106" s="61">
        <v>1.2</v>
      </c>
      <c r="I106" s="62">
        <v>48</v>
      </c>
      <c r="J106" s="63">
        <f t="shared" si="22"/>
        <v>57.599999999999994</v>
      </c>
      <c r="K106" s="61">
        <v>12</v>
      </c>
      <c r="L106" s="61">
        <v>1</v>
      </c>
      <c r="M106" s="61">
        <f>G106/L106</f>
        <v>63</v>
      </c>
      <c r="N106" s="61">
        <f>1+(M106/30-1)*0.4</f>
        <v>1.44</v>
      </c>
      <c r="O106" s="61">
        <f>K106*L106*N106</f>
        <v>17.28</v>
      </c>
      <c r="P106" s="61">
        <f t="shared" si="26"/>
        <v>74.88</v>
      </c>
      <c r="Q106" s="61">
        <v>1</v>
      </c>
      <c r="R106" s="61">
        <f t="shared" si="27"/>
        <v>74.88</v>
      </c>
    </row>
    <row r="107" spans="1:18" s="37" customFormat="1" ht="12">
      <c r="A107" s="64" t="s">
        <v>302</v>
      </c>
      <c r="B107" s="59" t="s">
        <v>131</v>
      </c>
      <c r="C107" s="59" t="s">
        <v>53</v>
      </c>
      <c r="D107" s="59" t="s">
        <v>303</v>
      </c>
      <c r="E107" s="59" t="s">
        <v>211</v>
      </c>
      <c r="F107" s="59" t="s">
        <v>127</v>
      </c>
      <c r="G107" s="63">
        <v>114</v>
      </c>
      <c r="H107" s="63">
        <f>0.85+0.005*G107</f>
        <v>1.42</v>
      </c>
      <c r="I107" s="63">
        <v>32</v>
      </c>
      <c r="J107" s="63">
        <f t="shared" si="22"/>
        <v>45.44</v>
      </c>
      <c r="K107" s="63">
        <v>6</v>
      </c>
      <c r="L107" s="63">
        <v>3</v>
      </c>
      <c r="M107" s="63">
        <f>G107/L107</f>
        <v>38</v>
      </c>
      <c r="N107" s="63">
        <f>1+(M107/30-1)*0.4</f>
        <v>1.1066666666666667</v>
      </c>
      <c r="O107" s="63">
        <f>K107*L107*N107</f>
        <v>19.92</v>
      </c>
      <c r="P107" s="63">
        <f t="shared" si="26"/>
        <v>65.36</v>
      </c>
      <c r="Q107" s="63">
        <v>1</v>
      </c>
      <c r="R107" s="63">
        <f t="shared" si="27"/>
        <v>65.36</v>
      </c>
    </row>
    <row r="108" spans="1:18" s="37" customFormat="1" ht="12">
      <c r="A108" s="42" t="s">
        <v>304</v>
      </c>
      <c r="B108" s="43" t="s">
        <v>166</v>
      </c>
      <c r="C108" s="44" t="s">
        <v>138</v>
      </c>
      <c r="D108" s="43" t="s">
        <v>287</v>
      </c>
      <c r="E108" s="43" t="s">
        <v>35</v>
      </c>
      <c r="F108" s="59" t="s">
        <v>124</v>
      </c>
      <c r="G108" s="60">
        <v>63</v>
      </c>
      <c r="H108" s="61">
        <v>1.2</v>
      </c>
      <c r="I108" s="62">
        <v>20</v>
      </c>
      <c r="J108" s="63">
        <f t="shared" si="22"/>
        <v>24</v>
      </c>
      <c r="K108" s="61"/>
      <c r="L108" s="61"/>
      <c r="M108" s="61"/>
      <c r="N108" s="61"/>
      <c r="O108" s="61"/>
      <c r="P108" s="61">
        <f t="shared" si="26"/>
        <v>24</v>
      </c>
      <c r="Q108" s="61">
        <v>1</v>
      </c>
      <c r="R108" s="61">
        <f t="shared" si="27"/>
        <v>24</v>
      </c>
    </row>
    <row r="109" spans="1:18" s="37" customFormat="1" ht="12">
      <c r="A109" s="42" t="s">
        <v>305</v>
      </c>
      <c r="B109" s="43" t="s">
        <v>131</v>
      </c>
      <c r="C109" s="44" t="s">
        <v>49</v>
      </c>
      <c r="D109" s="44" t="s">
        <v>306</v>
      </c>
      <c r="E109" s="43" t="s">
        <v>30</v>
      </c>
      <c r="F109" s="59" t="s">
        <v>124</v>
      </c>
      <c r="G109" s="60">
        <v>111</v>
      </c>
      <c r="H109" s="61">
        <f>0.85+0.005*G109</f>
        <v>1.405</v>
      </c>
      <c r="I109" s="62">
        <v>20</v>
      </c>
      <c r="J109" s="63">
        <f t="shared" si="22"/>
        <v>28.1</v>
      </c>
      <c r="K109" s="61">
        <v>10</v>
      </c>
      <c r="L109" s="61">
        <v>2</v>
      </c>
      <c r="M109" s="61">
        <f>G109/L109</f>
        <v>55.5</v>
      </c>
      <c r="N109" s="61">
        <f>1+(M109/30-1)*0.4</f>
        <v>1.34</v>
      </c>
      <c r="O109" s="61">
        <f>K109*L109*N109</f>
        <v>26.8</v>
      </c>
      <c r="P109" s="61">
        <f t="shared" si="26"/>
        <v>54.900000000000006</v>
      </c>
      <c r="Q109" s="61">
        <v>1</v>
      </c>
      <c r="R109" s="61">
        <f t="shared" si="27"/>
        <v>54.900000000000006</v>
      </c>
    </row>
    <row r="110" spans="1:18" s="37" customFormat="1" ht="12">
      <c r="A110" s="64" t="s">
        <v>305</v>
      </c>
      <c r="B110" s="59" t="s">
        <v>131</v>
      </c>
      <c r="C110" s="65" t="s">
        <v>49</v>
      </c>
      <c r="D110" s="65" t="s">
        <v>306</v>
      </c>
      <c r="E110" s="59" t="s">
        <v>147</v>
      </c>
      <c r="F110" s="59" t="s">
        <v>127</v>
      </c>
      <c r="G110" s="76">
        <v>106</v>
      </c>
      <c r="H110" s="63">
        <f>0.85+0.005*G110</f>
        <v>1.38</v>
      </c>
      <c r="I110" s="66">
        <v>20</v>
      </c>
      <c r="J110" s="63">
        <f t="shared" si="22"/>
        <v>27.599999999999998</v>
      </c>
      <c r="K110" s="63">
        <v>10</v>
      </c>
      <c r="L110" s="63">
        <v>2</v>
      </c>
      <c r="M110" s="63">
        <f>G110/L110</f>
        <v>53</v>
      </c>
      <c r="N110" s="63">
        <f>1+(M110/30-1)*0.4</f>
        <v>1.3066666666666666</v>
      </c>
      <c r="O110" s="63">
        <f>K110*L110*N110</f>
        <v>26.133333333333333</v>
      </c>
      <c r="P110" s="63">
        <f t="shared" si="26"/>
        <v>53.733333333333334</v>
      </c>
      <c r="Q110" s="63">
        <v>1</v>
      </c>
      <c r="R110" s="63">
        <f t="shared" si="27"/>
        <v>53.733333333333334</v>
      </c>
    </row>
    <row r="111" spans="1:18" s="37" customFormat="1" ht="12">
      <c r="A111" s="42" t="s">
        <v>305</v>
      </c>
      <c r="B111" s="43" t="s">
        <v>131</v>
      </c>
      <c r="C111" s="44" t="s">
        <v>49</v>
      </c>
      <c r="D111" s="43" t="s">
        <v>307</v>
      </c>
      <c r="E111" s="43" t="s">
        <v>308</v>
      </c>
      <c r="F111" s="59" t="s">
        <v>124</v>
      </c>
      <c r="G111" s="60">
        <v>59</v>
      </c>
      <c r="H111" s="61">
        <v>1.2</v>
      </c>
      <c r="I111" s="61">
        <v>20</v>
      </c>
      <c r="J111" s="63">
        <f t="shared" si="22"/>
        <v>24</v>
      </c>
      <c r="K111" s="61">
        <v>10</v>
      </c>
      <c r="L111" s="61">
        <v>2</v>
      </c>
      <c r="M111" s="61">
        <f>G111/L111</f>
        <v>29.5</v>
      </c>
      <c r="N111" s="61">
        <f>1+(M111/30-1)*0.6</f>
        <v>0.99</v>
      </c>
      <c r="O111" s="61">
        <f>K111*L111*N111</f>
        <v>19.8</v>
      </c>
      <c r="P111" s="61">
        <f t="shared" si="26"/>
        <v>43.8</v>
      </c>
      <c r="Q111" s="61">
        <v>1</v>
      </c>
      <c r="R111" s="61">
        <f t="shared" si="27"/>
        <v>43.8</v>
      </c>
    </row>
    <row r="112" spans="1:18" s="37" customFormat="1" ht="24">
      <c r="A112" s="64" t="s">
        <v>305</v>
      </c>
      <c r="B112" s="59" t="s">
        <v>131</v>
      </c>
      <c r="C112" s="59" t="s">
        <v>49</v>
      </c>
      <c r="D112" s="59" t="s">
        <v>309</v>
      </c>
      <c r="E112" s="59" t="s">
        <v>310</v>
      </c>
      <c r="F112" s="59" t="s">
        <v>127</v>
      </c>
      <c r="G112" s="63">
        <v>22</v>
      </c>
      <c r="H112" s="63">
        <v>1.2</v>
      </c>
      <c r="I112" s="63">
        <v>40</v>
      </c>
      <c r="J112" s="63">
        <f t="shared" si="22"/>
        <v>48</v>
      </c>
      <c r="K112" s="63"/>
      <c r="L112" s="63"/>
      <c r="M112" s="63"/>
      <c r="N112" s="63"/>
      <c r="O112" s="63"/>
      <c r="P112" s="63">
        <f t="shared" si="26"/>
        <v>48</v>
      </c>
      <c r="Q112" s="63">
        <v>1</v>
      </c>
      <c r="R112" s="63">
        <f t="shared" si="27"/>
        <v>48</v>
      </c>
    </row>
    <row r="113" spans="1:18" s="37" customFormat="1" ht="12">
      <c r="A113" s="64" t="s">
        <v>73</v>
      </c>
      <c r="B113" s="59" t="s">
        <v>131</v>
      </c>
      <c r="C113" s="59" t="s">
        <v>49</v>
      </c>
      <c r="D113" s="59" t="s">
        <v>311</v>
      </c>
      <c r="E113" s="59" t="s">
        <v>126</v>
      </c>
      <c r="F113" s="59" t="s">
        <v>127</v>
      </c>
      <c r="G113" s="63">
        <v>138</v>
      </c>
      <c r="H113" s="63">
        <f>0.85+0.005*G113</f>
        <v>1.54</v>
      </c>
      <c r="I113" s="63">
        <v>42</v>
      </c>
      <c r="J113" s="63">
        <f t="shared" si="22"/>
        <v>64.68</v>
      </c>
      <c r="K113" s="63"/>
      <c r="L113" s="63"/>
      <c r="M113" s="63"/>
      <c r="N113" s="63"/>
      <c r="O113" s="63"/>
      <c r="P113" s="63">
        <f t="shared" si="26"/>
        <v>64.68</v>
      </c>
      <c r="Q113" s="63">
        <v>1</v>
      </c>
      <c r="R113" s="63">
        <f t="shared" si="27"/>
        <v>64.68</v>
      </c>
    </row>
    <row r="114" spans="1:18" s="37" customFormat="1" ht="12">
      <c r="A114" s="64" t="s">
        <v>73</v>
      </c>
      <c r="B114" s="59" t="s">
        <v>131</v>
      </c>
      <c r="C114" s="59" t="s">
        <v>49</v>
      </c>
      <c r="D114" s="59" t="s">
        <v>312</v>
      </c>
      <c r="E114" s="59" t="s">
        <v>147</v>
      </c>
      <c r="F114" s="59" t="s">
        <v>127</v>
      </c>
      <c r="G114" s="63">
        <v>125</v>
      </c>
      <c r="H114" s="63">
        <f>0.85+0.005*G114</f>
        <v>1.475</v>
      </c>
      <c r="I114" s="63">
        <v>30</v>
      </c>
      <c r="J114" s="63">
        <f t="shared" si="22"/>
        <v>44.25</v>
      </c>
      <c r="K114" s="63"/>
      <c r="L114" s="63"/>
      <c r="M114" s="63"/>
      <c r="N114" s="63"/>
      <c r="O114" s="63"/>
      <c r="P114" s="63">
        <f t="shared" si="26"/>
        <v>44.25</v>
      </c>
      <c r="Q114" s="63">
        <v>1</v>
      </c>
      <c r="R114" s="63">
        <f t="shared" si="27"/>
        <v>44.25</v>
      </c>
    </row>
    <row r="115" spans="1:18" s="37" customFormat="1" ht="12">
      <c r="A115" s="42" t="s">
        <v>313</v>
      </c>
      <c r="B115" s="43" t="s">
        <v>131</v>
      </c>
      <c r="C115" s="44" t="s">
        <v>53</v>
      </c>
      <c r="D115" s="43" t="s">
        <v>54</v>
      </c>
      <c r="E115" s="43" t="s">
        <v>232</v>
      </c>
      <c r="F115" s="59" t="s">
        <v>124</v>
      </c>
      <c r="G115" s="61">
        <v>226</v>
      </c>
      <c r="H115" s="61">
        <f>0.85+0.005*G115</f>
        <v>1.98</v>
      </c>
      <c r="I115" s="63">
        <v>18</v>
      </c>
      <c r="J115" s="63">
        <f t="shared" si="22"/>
        <v>35.64</v>
      </c>
      <c r="K115" s="76">
        <v>20</v>
      </c>
      <c r="L115" s="61">
        <v>4</v>
      </c>
      <c r="M115" s="61">
        <f>G115/L115</f>
        <v>56.5</v>
      </c>
      <c r="N115" s="61">
        <f>1+(M115/30-1)*0.4</f>
        <v>1.3533333333333333</v>
      </c>
      <c r="O115" s="61">
        <f>K115*L115*N115</f>
        <v>108.26666666666667</v>
      </c>
      <c r="P115" s="61">
        <f t="shared" si="26"/>
        <v>143.90666666666667</v>
      </c>
      <c r="Q115" s="61">
        <v>1.2</v>
      </c>
      <c r="R115" s="61">
        <f t="shared" si="27"/>
        <v>172.688</v>
      </c>
    </row>
    <row r="116" spans="1:18" s="37" customFormat="1" ht="12">
      <c r="A116" s="42" t="s">
        <v>313</v>
      </c>
      <c r="B116" s="43" t="s">
        <v>131</v>
      </c>
      <c r="C116" s="44" t="s">
        <v>53</v>
      </c>
      <c r="D116" s="43" t="s">
        <v>233</v>
      </c>
      <c r="E116" s="43" t="s">
        <v>30</v>
      </c>
      <c r="F116" s="59" t="s">
        <v>124</v>
      </c>
      <c r="G116" s="61">
        <v>93</v>
      </c>
      <c r="H116" s="61">
        <v>1.2</v>
      </c>
      <c r="I116" s="63">
        <v>6</v>
      </c>
      <c r="J116" s="63">
        <f t="shared" si="22"/>
        <v>7.199999999999999</v>
      </c>
      <c r="K116" s="63"/>
      <c r="L116" s="76"/>
      <c r="M116" s="61"/>
      <c r="N116" s="61"/>
      <c r="O116" s="61"/>
      <c r="P116" s="61">
        <f t="shared" si="26"/>
        <v>7.199999999999999</v>
      </c>
      <c r="Q116" s="61">
        <v>1.2</v>
      </c>
      <c r="R116" s="61">
        <f t="shared" si="27"/>
        <v>8.639999999999999</v>
      </c>
    </row>
    <row r="117" spans="1:18" s="37" customFormat="1" ht="12">
      <c r="A117" s="64" t="s">
        <v>313</v>
      </c>
      <c r="B117" s="59" t="s">
        <v>131</v>
      </c>
      <c r="C117" s="65" t="s">
        <v>53</v>
      </c>
      <c r="D117" s="59" t="s">
        <v>314</v>
      </c>
      <c r="E117" s="59" t="s">
        <v>141</v>
      </c>
      <c r="F117" s="59" t="s">
        <v>127</v>
      </c>
      <c r="G117" s="63">
        <v>19</v>
      </c>
      <c r="H117" s="63">
        <v>1.2</v>
      </c>
      <c r="I117" s="63">
        <v>14</v>
      </c>
      <c r="J117" s="63">
        <f t="shared" si="22"/>
        <v>16.8</v>
      </c>
      <c r="K117" s="63"/>
      <c r="L117" s="63"/>
      <c r="M117" s="63"/>
      <c r="N117" s="63"/>
      <c r="O117" s="63"/>
      <c r="P117" s="63">
        <f t="shared" si="26"/>
        <v>16.8</v>
      </c>
      <c r="Q117" s="63">
        <v>1</v>
      </c>
      <c r="R117" s="63">
        <f t="shared" si="27"/>
        <v>16.8</v>
      </c>
    </row>
    <row r="118" spans="1:18" s="37" customFormat="1" ht="24">
      <c r="A118" s="64" t="s">
        <v>313</v>
      </c>
      <c r="B118" s="59" t="s">
        <v>131</v>
      </c>
      <c r="C118" s="65" t="s">
        <v>53</v>
      </c>
      <c r="D118" s="59" t="s">
        <v>315</v>
      </c>
      <c r="E118" s="59" t="s">
        <v>200</v>
      </c>
      <c r="F118" s="59" t="s">
        <v>127</v>
      </c>
      <c r="G118" s="63">
        <v>40</v>
      </c>
      <c r="H118" s="63">
        <v>1.2</v>
      </c>
      <c r="I118" s="63">
        <v>2</v>
      </c>
      <c r="J118" s="63">
        <f t="shared" si="22"/>
        <v>2.4</v>
      </c>
      <c r="K118" s="63"/>
      <c r="L118" s="63"/>
      <c r="M118" s="63"/>
      <c r="N118" s="63"/>
      <c r="O118" s="63"/>
      <c r="P118" s="63">
        <f t="shared" si="26"/>
        <v>2.4</v>
      </c>
      <c r="Q118" s="63">
        <v>1</v>
      </c>
      <c r="R118" s="63">
        <f t="shared" si="27"/>
        <v>2.4</v>
      </c>
    </row>
    <row r="119" spans="1:18" s="37" customFormat="1" ht="12">
      <c r="A119" s="64" t="s">
        <v>313</v>
      </c>
      <c r="B119" s="59" t="s">
        <v>131</v>
      </c>
      <c r="C119" s="65" t="s">
        <v>53</v>
      </c>
      <c r="D119" s="59" t="s">
        <v>316</v>
      </c>
      <c r="E119" s="59" t="s">
        <v>184</v>
      </c>
      <c r="F119" s="59" t="s">
        <v>127</v>
      </c>
      <c r="G119" s="63">
        <v>125</v>
      </c>
      <c r="H119" s="63">
        <f>0.85+0.005*G119</f>
        <v>1.475</v>
      </c>
      <c r="I119" s="63">
        <v>32</v>
      </c>
      <c r="J119" s="63">
        <f t="shared" si="22"/>
        <v>47.2</v>
      </c>
      <c r="K119" s="63">
        <v>12</v>
      </c>
      <c r="L119" s="63">
        <v>3</v>
      </c>
      <c r="M119" s="63">
        <f>G119/L119</f>
        <v>41.666666666666664</v>
      </c>
      <c r="N119" s="63">
        <f>1+(M119/30-1)*0.4</f>
        <v>1.1555555555555554</v>
      </c>
      <c r="O119" s="63">
        <f>K119*L119*N119</f>
        <v>41.599999999999994</v>
      </c>
      <c r="P119" s="63">
        <f t="shared" si="26"/>
        <v>88.8</v>
      </c>
      <c r="Q119" s="63">
        <v>1.2</v>
      </c>
      <c r="R119" s="63">
        <f t="shared" si="27"/>
        <v>106.55999999999999</v>
      </c>
    </row>
    <row r="120" spans="1:18" s="37" customFormat="1" ht="12">
      <c r="A120" s="64" t="s">
        <v>317</v>
      </c>
      <c r="B120" s="59" t="s">
        <v>121</v>
      </c>
      <c r="C120" s="65" t="s">
        <v>207</v>
      </c>
      <c r="D120" s="59" t="s">
        <v>318</v>
      </c>
      <c r="E120" s="59" t="s">
        <v>134</v>
      </c>
      <c r="F120" s="59" t="s">
        <v>127</v>
      </c>
      <c r="G120" s="63">
        <v>69</v>
      </c>
      <c r="H120" s="63">
        <v>1.2</v>
      </c>
      <c r="I120" s="63">
        <v>32</v>
      </c>
      <c r="J120" s="63">
        <f t="shared" si="22"/>
        <v>38.4</v>
      </c>
      <c r="K120" s="63">
        <v>8</v>
      </c>
      <c r="L120" s="63">
        <v>1</v>
      </c>
      <c r="M120" s="63">
        <f>G120/L120</f>
        <v>69</v>
      </c>
      <c r="N120" s="63">
        <f>1+(M120/30-1)*0.4</f>
        <v>1.52</v>
      </c>
      <c r="O120" s="63">
        <f>K120*L120*N120</f>
        <v>12.16</v>
      </c>
      <c r="P120" s="63">
        <f t="shared" si="26"/>
        <v>50.56</v>
      </c>
      <c r="Q120" s="63">
        <v>1</v>
      </c>
      <c r="R120" s="63">
        <f t="shared" si="27"/>
        <v>50.56</v>
      </c>
    </row>
    <row r="121" spans="1:18" s="37" customFormat="1" ht="12">
      <c r="A121" s="64" t="s">
        <v>319</v>
      </c>
      <c r="B121" s="59" t="s">
        <v>154</v>
      </c>
      <c r="C121" s="65" t="s">
        <v>176</v>
      </c>
      <c r="D121" s="59" t="s">
        <v>177</v>
      </c>
      <c r="E121" s="59" t="s">
        <v>134</v>
      </c>
      <c r="F121" s="59" t="s">
        <v>127</v>
      </c>
      <c r="G121" s="63">
        <v>105</v>
      </c>
      <c r="H121" s="63">
        <f>0.85+0.005*G121</f>
        <v>1.375</v>
      </c>
      <c r="I121" s="63">
        <v>20</v>
      </c>
      <c r="J121" s="63">
        <f t="shared" si="22"/>
        <v>27.5</v>
      </c>
      <c r="K121" s="63"/>
      <c r="L121" s="63"/>
      <c r="M121" s="63"/>
      <c r="N121" s="63"/>
      <c r="O121" s="63"/>
      <c r="P121" s="63">
        <f t="shared" si="26"/>
        <v>27.5</v>
      </c>
      <c r="Q121" s="63">
        <v>1</v>
      </c>
      <c r="R121" s="63">
        <f t="shared" si="27"/>
        <v>27.5</v>
      </c>
    </row>
    <row r="122" spans="1:18" s="37" customFormat="1" ht="12">
      <c r="A122" s="42" t="s">
        <v>320</v>
      </c>
      <c r="B122" s="43" t="s">
        <v>131</v>
      </c>
      <c r="C122" s="44" t="s">
        <v>176</v>
      </c>
      <c r="D122" s="43" t="s">
        <v>321</v>
      </c>
      <c r="E122" s="43" t="s">
        <v>30</v>
      </c>
      <c r="F122" s="59" t="s">
        <v>124</v>
      </c>
      <c r="G122" s="60">
        <v>111</v>
      </c>
      <c r="H122" s="61">
        <f>0.85+0.005*G122</f>
        <v>1.405</v>
      </c>
      <c r="I122" s="62">
        <v>0</v>
      </c>
      <c r="J122" s="63">
        <f t="shared" si="22"/>
        <v>0</v>
      </c>
      <c r="K122" s="60">
        <v>28</v>
      </c>
      <c r="L122" s="61">
        <v>2</v>
      </c>
      <c r="M122" s="61">
        <f>G122/L122</f>
        <v>55.5</v>
      </c>
      <c r="N122" s="61">
        <f>1+(M122/30-1)*0.4</f>
        <v>1.34</v>
      </c>
      <c r="O122" s="61">
        <f>K122*L122*N122</f>
        <v>75.04</v>
      </c>
      <c r="P122" s="61">
        <f t="shared" si="26"/>
        <v>75.04</v>
      </c>
      <c r="Q122" s="61">
        <v>1</v>
      </c>
      <c r="R122" s="61">
        <f t="shared" si="27"/>
        <v>75.04</v>
      </c>
    </row>
    <row r="123" spans="1:18" s="37" customFormat="1" ht="12">
      <c r="A123" s="64" t="s">
        <v>320</v>
      </c>
      <c r="B123" s="59" t="s">
        <v>131</v>
      </c>
      <c r="C123" s="65" t="s">
        <v>176</v>
      </c>
      <c r="D123" s="59" t="s">
        <v>322</v>
      </c>
      <c r="E123" s="59" t="s">
        <v>134</v>
      </c>
      <c r="F123" s="59" t="s">
        <v>127</v>
      </c>
      <c r="G123" s="63">
        <v>105</v>
      </c>
      <c r="H123" s="63">
        <f>0.85+0.005*G123</f>
        <v>1.375</v>
      </c>
      <c r="I123" s="63"/>
      <c r="J123" s="63">
        <f t="shared" si="22"/>
        <v>0</v>
      </c>
      <c r="K123" s="63">
        <v>30</v>
      </c>
      <c r="L123" s="63">
        <v>4</v>
      </c>
      <c r="M123" s="63">
        <f>G123/L123</f>
        <v>26.25</v>
      </c>
      <c r="N123" s="63">
        <f>1+(M123/30-1)*0.6</f>
        <v>0.925</v>
      </c>
      <c r="O123" s="63">
        <f>K123*L123*N123</f>
        <v>111</v>
      </c>
      <c r="P123" s="63">
        <f t="shared" si="26"/>
        <v>111</v>
      </c>
      <c r="Q123" s="63">
        <v>1</v>
      </c>
      <c r="R123" s="63">
        <f t="shared" si="27"/>
        <v>111</v>
      </c>
    </row>
    <row r="124" spans="1:18" s="37" customFormat="1" ht="12">
      <c r="A124" s="64" t="s">
        <v>323</v>
      </c>
      <c r="B124" s="59" t="s">
        <v>154</v>
      </c>
      <c r="C124" s="65" t="s">
        <v>212</v>
      </c>
      <c r="D124" s="59" t="s">
        <v>324</v>
      </c>
      <c r="E124" s="59" t="s">
        <v>136</v>
      </c>
      <c r="F124" s="59" t="s">
        <v>127</v>
      </c>
      <c r="G124" s="63">
        <v>77</v>
      </c>
      <c r="H124" s="63">
        <f>0.85+0.005*G124</f>
        <v>1.2349999999999999</v>
      </c>
      <c r="I124" s="63">
        <v>16</v>
      </c>
      <c r="J124" s="63">
        <f t="shared" si="22"/>
        <v>19.759999999999998</v>
      </c>
      <c r="K124" s="63">
        <v>4</v>
      </c>
      <c r="L124" s="63">
        <v>2</v>
      </c>
      <c r="M124" s="63"/>
      <c r="N124" s="63"/>
      <c r="O124" s="63"/>
      <c r="P124" s="63">
        <f t="shared" si="26"/>
        <v>19.759999999999998</v>
      </c>
      <c r="Q124" s="63">
        <v>1</v>
      </c>
      <c r="R124" s="63">
        <f t="shared" si="27"/>
        <v>19.759999999999998</v>
      </c>
    </row>
    <row r="125" spans="1:18" s="37" customFormat="1" ht="12">
      <c r="A125" s="64" t="s">
        <v>323</v>
      </c>
      <c r="B125" s="59" t="s">
        <v>154</v>
      </c>
      <c r="C125" s="65" t="s">
        <v>212</v>
      </c>
      <c r="D125" s="59" t="s">
        <v>325</v>
      </c>
      <c r="E125" s="59" t="s">
        <v>326</v>
      </c>
      <c r="F125" s="59" t="s">
        <v>127</v>
      </c>
      <c r="G125" s="63">
        <v>49</v>
      </c>
      <c r="H125" s="63">
        <v>1.2</v>
      </c>
      <c r="I125" s="63">
        <v>4</v>
      </c>
      <c r="J125" s="63">
        <f t="shared" si="22"/>
        <v>4.8</v>
      </c>
      <c r="K125" s="63"/>
      <c r="L125" s="63"/>
      <c r="M125" s="63"/>
      <c r="N125" s="63"/>
      <c r="O125" s="63"/>
      <c r="P125" s="63">
        <f t="shared" si="26"/>
        <v>4.8</v>
      </c>
      <c r="Q125" s="63">
        <v>1</v>
      </c>
      <c r="R125" s="63">
        <f t="shared" si="27"/>
        <v>4.8</v>
      </c>
    </row>
    <row r="126" spans="1:18" s="37" customFormat="1" ht="12">
      <c r="A126" s="42" t="s">
        <v>323</v>
      </c>
      <c r="B126" s="59" t="s">
        <v>154</v>
      </c>
      <c r="C126" s="44" t="s">
        <v>212</v>
      </c>
      <c r="D126" s="43" t="s">
        <v>327</v>
      </c>
      <c r="E126" s="43" t="s">
        <v>184</v>
      </c>
      <c r="F126" s="59" t="s">
        <v>124</v>
      </c>
      <c r="G126" s="61">
        <v>126</v>
      </c>
      <c r="H126" s="61">
        <f>0.85+0.005*G126</f>
        <v>1.48</v>
      </c>
      <c r="I126" s="62">
        <v>36</v>
      </c>
      <c r="J126" s="63">
        <f t="shared" si="22"/>
        <v>53.28</v>
      </c>
      <c r="K126" s="61">
        <v>24</v>
      </c>
      <c r="L126" s="61">
        <v>3</v>
      </c>
      <c r="M126" s="61">
        <f>G126/L126</f>
        <v>42</v>
      </c>
      <c r="N126" s="61">
        <f>1+(M126/30-1)*0.4</f>
        <v>1.16</v>
      </c>
      <c r="O126" s="61">
        <f>K126*L126*N126</f>
        <v>83.52</v>
      </c>
      <c r="P126" s="61">
        <f t="shared" si="26"/>
        <v>136.8</v>
      </c>
      <c r="Q126" s="61">
        <v>1</v>
      </c>
      <c r="R126" s="61">
        <f t="shared" si="27"/>
        <v>136.8</v>
      </c>
    </row>
    <row r="127" spans="1:18" s="37" customFormat="1" ht="12">
      <c r="A127" s="64" t="s">
        <v>328</v>
      </c>
      <c r="B127" s="59" t="s">
        <v>154</v>
      </c>
      <c r="C127" s="65" t="s">
        <v>212</v>
      </c>
      <c r="D127" s="59" t="s">
        <v>329</v>
      </c>
      <c r="E127" s="59" t="s">
        <v>136</v>
      </c>
      <c r="F127" s="59" t="s">
        <v>127</v>
      </c>
      <c r="G127" s="63">
        <v>100</v>
      </c>
      <c r="H127" s="63">
        <f>0.85+0.005*G127</f>
        <v>1.35</v>
      </c>
      <c r="I127" s="63">
        <v>16</v>
      </c>
      <c r="J127" s="63">
        <f t="shared" si="22"/>
        <v>21.6</v>
      </c>
      <c r="K127" s="63"/>
      <c r="L127" s="63"/>
      <c r="M127" s="63"/>
      <c r="N127" s="63"/>
      <c r="O127" s="63"/>
      <c r="P127" s="63">
        <f t="shared" si="26"/>
        <v>21.6</v>
      </c>
      <c r="Q127" s="63">
        <v>1</v>
      </c>
      <c r="R127" s="63">
        <f t="shared" si="27"/>
        <v>21.6</v>
      </c>
    </row>
    <row r="128" spans="1:18" s="37" customFormat="1" ht="12">
      <c r="A128" s="42" t="s">
        <v>323</v>
      </c>
      <c r="B128" s="59" t="s">
        <v>154</v>
      </c>
      <c r="C128" s="44" t="s">
        <v>212</v>
      </c>
      <c r="D128" s="43" t="s">
        <v>324</v>
      </c>
      <c r="E128" s="43" t="s">
        <v>35</v>
      </c>
      <c r="F128" s="59" t="s">
        <v>124</v>
      </c>
      <c r="G128" s="61">
        <v>63</v>
      </c>
      <c r="H128" s="61">
        <v>1.2</v>
      </c>
      <c r="I128" s="62">
        <v>16</v>
      </c>
      <c r="J128" s="63">
        <f t="shared" si="22"/>
        <v>19.2</v>
      </c>
      <c r="K128" s="61">
        <v>4</v>
      </c>
      <c r="L128" s="61">
        <v>1</v>
      </c>
      <c r="M128" s="61">
        <f>G128/L128</f>
        <v>63</v>
      </c>
      <c r="N128" s="61">
        <f>1+(M128/30-1)*0.4</f>
        <v>1.44</v>
      </c>
      <c r="O128" s="61">
        <f>K128*L128*N128</f>
        <v>5.76</v>
      </c>
      <c r="P128" s="61">
        <f t="shared" si="26"/>
        <v>24.96</v>
      </c>
      <c r="Q128" s="61">
        <v>1</v>
      </c>
      <c r="R128" s="61">
        <f t="shared" si="27"/>
        <v>24.96</v>
      </c>
    </row>
    <row r="129" spans="1:18" s="37" customFormat="1" ht="12">
      <c r="A129" s="64" t="s">
        <v>330</v>
      </c>
      <c r="B129" s="59" t="s">
        <v>144</v>
      </c>
      <c r="C129" s="59" t="s">
        <v>150</v>
      </c>
      <c r="D129" s="59" t="s">
        <v>202</v>
      </c>
      <c r="E129" s="59" t="s">
        <v>147</v>
      </c>
      <c r="F129" s="59" t="s">
        <v>127</v>
      </c>
      <c r="G129" s="63">
        <v>126</v>
      </c>
      <c r="H129" s="63">
        <f>0.85+0.005*G129</f>
        <v>1.48</v>
      </c>
      <c r="I129" s="63"/>
      <c r="J129" s="63">
        <f t="shared" si="22"/>
        <v>0</v>
      </c>
      <c r="K129" s="63">
        <v>12</v>
      </c>
      <c r="L129" s="63">
        <v>3</v>
      </c>
      <c r="M129" s="63">
        <f>G129/L129</f>
        <v>42</v>
      </c>
      <c r="N129" s="63">
        <f>1+(M129/30-1)*0.4</f>
        <v>1.16</v>
      </c>
      <c r="O129" s="63">
        <f>K129*L129*N129</f>
        <v>41.76</v>
      </c>
      <c r="P129" s="63">
        <f t="shared" si="26"/>
        <v>41.76</v>
      </c>
      <c r="Q129" s="63">
        <v>1</v>
      </c>
      <c r="R129" s="63">
        <f t="shared" si="27"/>
        <v>41.76</v>
      </c>
    </row>
    <row r="130" spans="1:18" s="37" customFormat="1" ht="12">
      <c r="A130" s="64" t="s">
        <v>331</v>
      </c>
      <c r="B130" s="59" t="s">
        <v>131</v>
      </c>
      <c r="C130" s="65" t="s">
        <v>212</v>
      </c>
      <c r="D130" s="59" t="s">
        <v>329</v>
      </c>
      <c r="E130" s="59" t="s">
        <v>136</v>
      </c>
      <c r="F130" s="59" t="s">
        <v>127</v>
      </c>
      <c r="G130" s="63">
        <v>100</v>
      </c>
      <c r="H130" s="63">
        <f>0.85+0.005*G130</f>
        <v>1.35</v>
      </c>
      <c r="I130" s="63">
        <v>18</v>
      </c>
      <c r="J130" s="63">
        <f t="shared" si="22"/>
        <v>24.3</v>
      </c>
      <c r="K130" s="63"/>
      <c r="L130" s="63"/>
      <c r="M130" s="63"/>
      <c r="N130" s="63"/>
      <c r="O130" s="63"/>
      <c r="P130" s="63">
        <f t="shared" si="26"/>
        <v>24.3</v>
      </c>
      <c r="Q130" s="63">
        <v>1</v>
      </c>
      <c r="R130" s="63">
        <f t="shared" si="27"/>
        <v>24.3</v>
      </c>
    </row>
    <row r="131" spans="1:18" s="37" customFormat="1" ht="12">
      <c r="A131" s="64" t="s">
        <v>332</v>
      </c>
      <c r="B131" s="59" t="s">
        <v>154</v>
      </c>
      <c r="C131" s="65" t="s">
        <v>176</v>
      </c>
      <c r="D131" s="59" t="s">
        <v>196</v>
      </c>
      <c r="E131" s="59" t="s">
        <v>141</v>
      </c>
      <c r="F131" s="59" t="s">
        <v>127</v>
      </c>
      <c r="G131" s="63">
        <v>59</v>
      </c>
      <c r="H131" s="63">
        <v>1.2</v>
      </c>
      <c r="I131" s="63">
        <v>14</v>
      </c>
      <c r="J131" s="63">
        <f t="shared" si="22"/>
        <v>16.8</v>
      </c>
      <c r="K131" s="63">
        <v>2</v>
      </c>
      <c r="L131" s="63">
        <v>1</v>
      </c>
      <c r="M131" s="63">
        <f aca="true" t="shared" si="28" ref="M131:M136">G131/L131</f>
        <v>59</v>
      </c>
      <c r="N131" s="63">
        <f>1+(M131/30-1)*0.4</f>
        <v>1.3866666666666667</v>
      </c>
      <c r="O131" s="63">
        <f aca="true" t="shared" si="29" ref="O131:O136">K131*L131*N131</f>
        <v>2.7733333333333334</v>
      </c>
      <c r="P131" s="63">
        <f t="shared" si="26"/>
        <v>19.573333333333334</v>
      </c>
      <c r="Q131" s="63">
        <v>1</v>
      </c>
      <c r="R131" s="63">
        <f t="shared" si="27"/>
        <v>19.573333333333334</v>
      </c>
    </row>
    <row r="132" spans="1:18" s="37" customFormat="1" ht="12">
      <c r="A132" s="64" t="s">
        <v>332</v>
      </c>
      <c r="B132" s="59" t="s">
        <v>154</v>
      </c>
      <c r="C132" s="65" t="s">
        <v>176</v>
      </c>
      <c r="D132" s="59" t="s">
        <v>333</v>
      </c>
      <c r="E132" s="59" t="s">
        <v>134</v>
      </c>
      <c r="F132" s="59" t="s">
        <v>127</v>
      </c>
      <c r="G132" s="63">
        <v>105</v>
      </c>
      <c r="H132" s="63">
        <f aca="true" t="shared" si="30" ref="H132:H140">0.85+0.005*G132</f>
        <v>1.375</v>
      </c>
      <c r="I132" s="63"/>
      <c r="J132" s="63">
        <f t="shared" si="22"/>
        <v>0</v>
      </c>
      <c r="K132" s="63">
        <v>40</v>
      </c>
      <c r="L132" s="63">
        <v>4</v>
      </c>
      <c r="M132" s="63">
        <f t="shared" si="28"/>
        <v>26.25</v>
      </c>
      <c r="N132" s="63">
        <f>1+(M132/30-1)*0.6</f>
        <v>0.925</v>
      </c>
      <c r="O132" s="63">
        <f t="shared" si="29"/>
        <v>148</v>
      </c>
      <c r="P132" s="63">
        <f t="shared" si="26"/>
        <v>148</v>
      </c>
      <c r="Q132" s="63">
        <v>1</v>
      </c>
      <c r="R132" s="63">
        <f t="shared" si="27"/>
        <v>148</v>
      </c>
    </row>
    <row r="133" spans="1:18" s="37" customFormat="1" ht="12">
      <c r="A133" s="64" t="s">
        <v>334</v>
      </c>
      <c r="B133" s="59" t="s">
        <v>335</v>
      </c>
      <c r="C133" s="59" t="s">
        <v>150</v>
      </c>
      <c r="D133" s="59" t="s">
        <v>336</v>
      </c>
      <c r="E133" s="59" t="s">
        <v>126</v>
      </c>
      <c r="F133" s="59" t="s">
        <v>127</v>
      </c>
      <c r="G133" s="63">
        <v>138</v>
      </c>
      <c r="H133" s="63">
        <f t="shared" si="30"/>
        <v>1.54</v>
      </c>
      <c r="I133" s="63">
        <v>10</v>
      </c>
      <c r="J133" s="63">
        <f t="shared" si="22"/>
        <v>15.4</v>
      </c>
      <c r="K133" s="63">
        <v>10</v>
      </c>
      <c r="L133" s="63">
        <v>3</v>
      </c>
      <c r="M133" s="63">
        <f t="shared" si="28"/>
        <v>46</v>
      </c>
      <c r="N133" s="63">
        <f>1+(M133/30-1)*0.4</f>
        <v>1.2133333333333334</v>
      </c>
      <c r="O133" s="63">
        <f t="shared" si="29"/>
        <v>36.4</v>
      </c>
      <c r="P133" s="63">
        <f t="shared" si="26"/>
        <v>51.8</v>
      </c>
      <c r="Q133" s="63">
        <v>1</v>
      </c>
      <c r="R133" s="63">
        <f t="shared" si="27"/>
        <v>51.8</v>
      </c>
    </row>
    <row r="134" spans="1:18" s="37" customFormat="1" ht="12">
      <c r="A134" s="64" t="s">
        <v>334</v>
      </c>
      <c r="B134" s="59" t="s">
        <v>335</v>
      </c>
      <c r="C134" s="59" t="s">
        <v>150</v>
      </c>
      <c r="D134" s="59" t="s">
        <v>336</v>
      </c>
      <c r="E134" s="59" t="s">
        <v>337</v>
      </c>
      <c r="F134" s="59" t="s">
        <v>127</v>
      </c>
      <c r="G134" s="63">
        <v>103</v>
      </c>
      <c r="H134" s="63">
        <f t="shared" si="30"/>
        <v>1.365</v>
      </c>
      <c r="I134" s="63">
        <v>10</v>
      </c>
      <c r="J134" s="63">
        <f t="shared" si="22"/>
        <v>13.65</v>
      </c>
      <c r="K134" s="63">
        <v>10</v>
      </c>
      <c r="L134" s="63">
        <v>2</v>
      </c>
      <c r="M134" s="63">
        <f t="shared" si="28"/>
        <v>51.5</v>
      </c>
      <c r="N134" s="63">
        <f>1+(M134/30-1)*0.4</f>
        <v>1.2866666666666666</v>
      </c>
      <c r="O134" s="63">
        <f t="shared" si="29"/>
        <v>25.733333333333334</v>
      </c>
      <c r="P134" s="63">
        <f t="shared" si="26"/>
        <v>39.38333333333333</v>
      </c>
      <c r="Q134" s="63">
        <v>1</v>
      </c>
      <c r="R134" s="63">
        <f t="shared" si="27"/>
        <v>39.38333333333333</v>
      </c>
    </row>
    <row r="135" spans="1:18" s="37" customFormat="1" ht="12">
      <c r="A135" s="64" t="s">
        <v>334</v>
      </c>
      <c r="B135" s="59" t="s">
        <v>335</v>
      </c>
      <c r="C135" s="59" t="s">
        <v>150</v>
      </c>
      <c r="D135" s="59" t="s">
        <v>336</v>
      </c>
      <c r="E135" s="59" t="s">
        <v>211</v>
      </c>
      <c r="F135" s="59" t="s">
        <v>127</v>
      </c>
      <c r="G135" s="63">
        <v>110</v>
      </c>
      <c r="H135" s="63">
        <f t="shared" si="30"/>
        <v>1.4</v>
      </c>
      <c r="I135" s="63">
        <v>10</v>
      </c>
      <c r="J135" s="63">
        <f t="shared" si="22"/>
        <v>14</v>
      </c>
      <c r="K135" s="63">
        <v>10</v>
      </c>
      <c r="L135" s="63">
        <v>2</v>
      </c>
      <c r="M135" s="63">
        <f t="shared" si="28"/>
        <v>55</v>
      </c>
      <c r="N135" s="63">
        <f>1+(M135/30-1)*0.4</f>
        <v>1.3333333333333333</v>
      </c>
      <c r="O135" s="63">
        <f t="shared" si="29"/>
        <v>26.666666666666664</v>
      </c>
      <c r="P135" s="63">
        <f t="shared" si="26"/>
        <v>40.666666666666664</v>
      </c>
      <c r="Q135" s="63">
        <v>1</v>
      </c>
      <c r="R135" s="63">
        <f t="shared" si="27"/>
        <v>40.666666666666664</v>
      </c>
    </row>
    <row r="136" spans="1:18" s="37" customFormat="1" ht="12">
      <c r="A136" s="42" t="s">
        <v>338</v>
      </c>
      <c r="B136" s="43" t="s">
        <v>27</v>
      </c>
      <c r="C136" s="44" t="s">
        <v>53</v>
      </c>
      <c r="D136" s="43" t="s">
        <v>339</v>
      </c>
      <c r="E136" s="43" t="s">
        <v>147</v>
      </c>
      <c r="F136" s="59" t="s">
        <v>124</v>
      </c>
      <c r="G136" s="61">
        <v>126</v>
      </c>
      <c r="H136" s="61">
        <f t="shared" si="30"/>
        <v>1.48</v>
      </c>
      <c r="I136" s="62">
        <v>30</v>
      </c>
      <c r="J136" s="63">
        <f t="shared" si="22"/>
        <v>44.4</v>
      </c>
      <c r="K136" s="61">
        <v>8</v>
      </c>
      <c r="L136" s="61">
        <v>3</v>
      </c>
      <c r="M136" s="61">
        <f t="shared" si="28"/>
        <v>42</v>
      </c>
      <c r="N136" s="61">
        <f>1+(M136/30-1)*0.4</f>
        <v>1.16</v>
      </c>
      <c r="O136" s="61">
        <f t="shared" si="29"/>
        <v>27.839999999999996</v>
      </c>
      <c r="P136" s="61">
        <f t="shared" si="26"/>
        <v>72.24</v>
      </c>
      <c r="Q136" s="61">
        <v>1</v>
      </c>
      <c r="R136" s="61">
        <f t="shared" si="27"/>
        <v>72.24</v>
      </c>
    </row>
    <row r="137" spans="1:18" s="37" customFormat="1" ht="12">
      <c r="A137" s="64" t="s">
        <v>338</v>
      </c>
      <c r="B137" s="59" t="s">
        <v>27</v>
      </c>
      <c r="C137" s="65" t="s">
        <v>53</v>
      </c>
      <c r="D137" s="59" t="s">
        <v>171</v>
      </c>
      <c r="E137" s="59" t="s">
        <v>136</v>
      </c>
      <c r="F137" s="59" t="s">
        <v>127</v>
      </c>
      <c r="G137" s="63">
        <v>100</v>
      </c>
      <c r="H137" s="63">
        <f t="shared" si="30"/>
        <v>1.35</v>
      </c>
      <c r="I137" s="63">
        <v>20</v>
      </c>
      <c r="J137" s="63">
        <f t="shared" si="22"/>
        <v>27</v>
      </c>
      <c r="K137" s="63"/>
      <c r="L137" s="63"/>
      <c r="M137" s="63"/>
      <c r="N137" s="63"/>
      <c r="O137" s="63"/>
      <c r="P137" s="63">
        <f t="shared" si="26"/>
        <v>27</v>
      </c>
      <c r="Q137" s="63">
        <v>1</v>
      </c>
      <c r="R137" s="63">
        <f t="shared" si="27"/>
        <v>27</v>
      </c>
    </row>
    <row r="138" spans="1:18" s="37" customFormat="1" ht="24">
      <c r="A138" s="64" t="s">
        <v>338</v>
      </c>
      <c r="B138" s="59" t="s">
        <v>27</v>
      </c>
      <c r="C138" s="65" t="s">
        <v>53</v>
      </c>
      <c r="D138" s="59" t="s">
        <v>205</v>
      </c>
      <c r="E138" s="59" t="s">
        <v>200</v>
      </c>
      <c r="F138" s="59" t="s">
        <v>127</v>
      </c>
      <c r="G138" s="63">
        <v>76</v>
      </c>
      <c r="H138" s="63">
        <f t="shared" si="30"/>
        <v>1.23</v>
      </c>
      <c r="I138" s="63">
        <v>12</v>
      </c>
      <c r="J138" s="63">
        <f t="shared" si="22"/>
        <v>14.76</v>
      </c>
      <c r="K138" s="63"/>
      <c r="L138" s="63"/>
      <c r="M138" s="63"/>
      <c r="N138" s="63"/>
      <c r="O138" s="63"/>
      <c r="P138" s="63">
        <f t="shared" si="26"/>
        <v>14.76</v>
      </c>
      <c r="Q138" s="63">
        <v>1</v>
      </c>
      <c r="R138" s="63">
        <f t="shared" si="27"/>
        <v>14.76</v>
      </c>
    </row>
    <row r="139" spans="1:18" s="37" customFormat="1" ht="12">
      <c r="A139" s="64" t="s">
        <v>338</v>
      </c>
      <c r="B139" s="59" t="s">
        <v>27</v>
      </c>
      <c r="C139" s="65" t="s">
        <v>53</v>
      </c>
      <c r="D139" s="59" t="s">
        <v>340</v>
      </c>
      <c r="E139" s="59" t="s">
        <v>134</v>
      </c>
      <c r="F139" s="59" t="s">
        <v>127</v>
      </c>
      <c r="G139" s="63">
        <v>105</v>
      </c>
      <c r="H139" s="63">
        <f t="shared" si="30"/>
        <v>1.375</v>
      </c>
      <c r="I139" s="63">
        <v>20</v>
      </c>
      <c r="J139" s="63">
        <f t="shared" si="22"/>
        <v>27.5</v>
      </c>
      <c r="K139" s="63">
        <v>10</v>
      </c>
      <c r="L139" s="63">
        <v>2</v>
      </c>
      <c r="M139" s="63">
        <f>G139/L139</f>
        <v>52.5</v>
      </c>
      <c r="N139" s="63">
        <f>1+(M139/30-1)*0.4</f>
        <v>1.3</v>
      </c>
      <c r="O139" s="63">
        <f>K139*L139*N139</f>
        <v>26</v>
      </c>
      <c r="P139" s="63">
        <f t="shared" si="26"/>
        <v>53.5</v>
      </c>
      <c r="Q139" s="63">
        <v>1</v>
      </c>
      <c r="R139" s="63">
        <f t="shared" si="27"/>
        <v>53.5</v>
      </c>
    </row>
    <row r="140" spans="1:18" s="37" customFormat="1" ht="12">
      <c r="A140" s="64" t="s">
        <v>341</v>
      </c>
      <c r="B140" s="59" t="s">
        <v>131</v>
      </c>
      <c r="C140" s="65" t="s">
        <v>176</v>
      </c>
      <c r="D140" s="83" t="s">
        <v>171</v>
      </c>
      <c r="E140" s="83" t="s">
        <v>136</v>
      </c>
      <c r="F140" s="59" t="s">
        <v>127</v>
      </c>
      <c r="G140" s="76">
        <v>100</v>
      </c>
      <c r="H140" s="63">
        <f t="shared" si="30"/>
        <v>1.35</v>
      </c>
      <c r="I140" s="84">
        <v>16</v>
      </c>
      <c r="J140" s="63">
        <f t="shared" si="22"/>
        <v>21.6</v>
      </c>
      <c r="K140" s="63"/>
      <c r="L140" s="63"/>
      <c r="M140" s="63"/>
      <c r="N140" s="63"/>
      <c r="O140" s="63"/>
      <c r="P140" s="63">
        <f t="shared" si="26"/>
        <v>21.6</v>
      </c>
      <c r="Q140" s="63">
        <v>1</v>
      </c>
      <c r="R140" s="63">
        <f t="shared" si="27"/>
        <v>21.6</v>
      </c>
    </row>
    <row r="141" spans="1:18" s="37" customFormat="1" ht="12">
      <c r="A141" s="42" t="s">
        <v>341</v>
      </c>
      <c r="B141" s="43" t="s">
        <v>131</v>
      </c>
      <c r="C141" s="44" t="s">
        <v>176</v>
      </c>
      <c r="D141" s="43" t="s">
        <v>163</v>
      </c>
      <c r="E141" s="43" t="s">
        <v>35</v>
      </c>
      <c r="F141" s="59" t="s">
        <v>124</v>
      </c>
      <c r="G141" s="60">
        <v>63</v>
      </c>
      <c r="H141" s="61">
        <v>1.2</v>
      </c>
      <c r="I141" s="62">
        <v>18</v>
      </c>
      <c r="J141" s="63">
        <f t="shared" si="22"/>
        <v>21.599999999999998</v>
      </c>
      <c r="K141" s="61">
        <v>2</v>
      </c>
      <c r="L141" s="61">
        <v>4</v>
      </c>
      <c r="M141" s="61">
        <f>G141/L141</f>
        <v>15.75</v>
      </c>
      <c r="N141" s="61">
        <f>1+(M141/30-1)*0.6</f>
        <v>0.7150000000000001</v>
      </c>
      <c r="O141" s="61">
        <f>K141*L141*N141</f>
        <v>5.720000000000001</v>
      </c>
      <c r="P141" s="61">
        <f t="shared" si="26"/>
        <v>27.32</v>
      </c>
      <c r="Q141" s="61">
        <v>1</v>
      </c>
      <c r="R141" s="61">
        <f t="shared" si="27"/>
        <v>27.32</v>
      </c>
    </row>
    <row r="142" spans="1:18" s="37" customFormat="1" ht="24">
      <c r="A142" s="64" t="s">
        <v>341</v>
      </c>
      <c r="B142" s="59" t="s">
        <v>131</v>
      </c>
      <c r="C142" s="65" t="s">
        <v>176</v>
      </c>
      <c r="D142" s="59" t="s">
        <v>205</v>
      </c>
      <c r="E142" s="59" t="s">
        <v>200</v>
      </c>
      <c r="F142" s="59" t="s">
        <v>127</v>
      </c>
      <c r="G142" s="63">
        <v>76</v>
      </c>
      <c r="H142" s="63">
        <f aca="true" t="shared" si="31" ref="H142:H153">0.85+0.005*G142</f>
        <v>1.23</v>
      </c>
      <c r="I142" s="63">
        <v>12</v>
      </c>
      <c r="J142" s="63">
        <f t="shared" si="22"/>
        <v>14.76</v>
      </c>
      <c r="K142" s="63"/>
      <c r="L142" s="63"/>
      <c r="M142" s="63"/>
      <c r="N142" s="63"/>
      <c r="O142" s="63"/>
      <c r="P142" s="63">
        <f t="shared" si="26"/>
        <v>14.76</v>
      </c>
      <c r="Q142" s="63">
        <v>1</v>
      </c>
      <c r="R142" s="63">
        <f t="shared" si="27"/>
        <v>14.76</v>
      </c>
    </row>
    <row r="143" spans="1:18" s="37" customFormat="1" ht="12">
      <c r="A143" s="64" t="s">
        <v>341</v>
      </c>
      <c r="B143" s="59" t="s">
        <v>131</v>
      </c>
      <c r="C143" s="65" t="s">
        <v>176</v>
      </c>
      <c r="D143" s="59" t="s">
        <v>333</v>
      </c>
      <c r="E143" s="59" t="s">
        <v>134</v>
      </c>
      <c r="F143" s="59" t="s">
        <v>127</v>
      </c>
      <c r="G143" s="63">
        <v>105</v>
      </c>
      <c r="H143" s="63">
        <f t="shared" si="31"/>
        <v>1.375</v>
      </c>
      <c r="I143" s="63">
        <v>30</v>
      </c>
      <c r="J143" s="63">
        <f t="shared" si="22"/>
        <v>41.25</v>
      </c>
      <c r="K143" s="63"/>
      <c r="L143" s="63"/>
      <c r="M143" s="63"/>
      <c r="N143" s="63"/>
      <c r="O143" s="63"/>
      <c r="P143" s="63">
        <f t="shared" si="26"/>
        <v>41.25</v>
      </c>
      <c r="Q143" s="63">
        <v>1</v>
      </c>
      <c r="R143" s="63">
        <f t="shared" si="27"/>
        <v>41.25</v>
      </c>
    </row>
    <row r="144" spans="1:18" s="37" customFormat="1" ht="12">
      <c r="A144" s="64" t="s">
        <v>342</v>
      </c>
      <c r="B144" s="59" t="s">
        <v>121</v>
      </c>
      <c r="C144" s="65" t="s">
        <v>207</v>
      </c>
      <c r="D144" s="59" t="s">
        <v>343</v>
      </c>
      <c r="E144" s="59" t="s">
        <v>344</v>
      </c>
      <c r="F144" s="59" t="s">
        <v>127</v>
      </c>
      <c r="G144" s="63">
        <v>138</v>
      </c>
      <c r="H144" s="63">
        <f t="shared" si="31"/>
        <v>1.54</v>
      </c>
      <c r="I144" s="63">
        <v>30</v>
      </c>
      <c r="J144" s="63">
        <f t="shared" si="22"/>
        <v>46.2</v>
      </c>
      <c r="K144" s="63">
        <v>30</v>
      </c>
      <c r="L144" s="63">
        <v>4</v>
      </c>
      <c r="M144" s="63">
        <f>G144/L144</f>
        <v>34.5</v>
      </c>
      <c r="N144" s="63">
        <f>1+(M144/30-1)*0.4</f>
        <v>1.06</v>
      </c>
      <c r="O144" s="63">
        <f>K144*L144*N144</f>
        <v>127.2</v>
      </c>
      <c r="P144" s="63">
        <f t="shared" si="26"/>
        <v>173.4</v>
      </c>
      <c r="Q144" s="63">
        <v>1</v>
      </c>
      <c r="R144" s="63">
        <f t="shared" si="27"/>
        <v>173.4</v>
      </c>
    </row>
    <row r="145" spans="1:18" s="37" customFormat="1" ht="24">
      <c r="A145" s="42" t="s">
        <v>345</v>
      </c>
      <c r="B145" s="59" t="s">
        <v>131</v>
      </c>
      <c r="C145" s="44" t="s">
        <v>49</v>
      </c>
      <c r="D145" s="59" t="s">
        <v>277</v>
      </c>
      <c r="E145" s="59" t="s">
        <v>278</v>
      </c>
      <c r="F145" s="59" t="s">
        <v>127</v>
      </c>
      <c r="G145" s="61">
        <v>41</v>
      </c>
      <c r="H145" s="63">
        <f t="shared" si="31"/>
        <v>1.055</v>
      </c>
      <c r="I145" s="85"/>
      <c r="J145" s="85"/>
      <c r="K145" s="61">
        <v>50</v>
      </c>
      <c r="L145" s="61">
        <v>1</v>
      </c>
      <c r="M145" s="61">
        <v>41</v>
      </c>
      <c r="N145" s="61"/>
      <c r="O145" s="61"/>
      <c r="P145" s="61"/>
      <c r="Q145" s="61"/>
      <c r="R145" s="61"/>
    </row>
    <row r="146" spans="1:18" s="37" customFormat="1" ht="12">
      <c r="A146" s="64" t="s">
        <v>346</v>
      </c>
      <c r="B146" s="59" t="s">
        <v>131</v>
      </c>
      <c r="C146" s="59" t="s">
        <v>49</v>
      </c>
      <c r="D146" s="59" t="s">
        <v>192</v>
      </c>
      <c r="E146" s="59" t="s">
        <v>214</v>
      </c>
      <c r="F146" s="59" t="s">
        <v>127</v>
      </c>
      <c r="G146" s="63">
        <v>82</v>
      </c>
      <c r="H146" s="63">
        <f t="shared" si="31"/>
        <v>1.26</v>
      </c>
      <c r="I146" s="63">
        <v>4</v>
      </c>
      <c r="J146" s="63">
        <f aca="true" t="shared" si="32" ref="J146:J171">H146*I146</f>
        <v>5.04</v>
      </c>
      <c r="K146" s="63"/>
      <c r="L146" s="63"/>
      <c r="M146" s="63"/>
      <c r="N146" s="63"/>
      <c r="O146" s="63"/>
      <c r="P146" s="63">
        <f aca="true" t="shared" si="33" ref="P146:P171">J146+O146</f>
        <v>5.04</v>
      </c>
      <c r="Q146" s="63">
        <v>1</v>
      </c>
      <c r="R146" s="63">
        <f aca="true" t="shared" si="34" ref="R146:R164">P146*Q146</f>
        <v>5.04</v>
      </c>
    </row>
    <row r="147" spans="1:18" s="37" customFormat="1" ht="12">
      <c r="A147" s="64" t="s">
        <v>347</v>
      </c>
      <c r="B147" s="59" t="s">
        <v>166</v>
      </c>
      <c r="C147" s="65" t="s">
        <v>145</v>
      </c>
      <c r="D147" s="59" t="s">
        <v>348</v>
      </c>
      <c r="E147" s="59" t="s">
        <v>147</v>
      </c>
      <c r="F147" s="59" t="s">
        <v>127</v>
      </c>
      <c r="G147" s="63">
        <v>92</v>
      </c>
      <c r="H147" s="63">
        <f t="shared" si="31"/>
        <v>1.31</v>
      </c>
      <c r="I147" s="63">
        <v>20</v>
      </c>
      <c r="J147" s="63">
        <f t="shared" si="32"/>
        <v>26.200000000000003</v>
      </c>
      <c r="K147" s="63">
        <v>10</v>
      </c>
      <c r="L147" s="63">
        <v>2</v>
      </c>
      <c r="M147" s="63">
        <f>G147/L147</f>
        <v>46</v>
      </c>
      <c r="N147" s="63">
        <f>1+(M147/30-1)*0.4</f>
        <v>1.2133333333333334</v>
      </c>
      <c r="O147" s="63">
        <f>K147*L147*N147</f>
        <v>24.266666666666666</v>
      </c>
      <c r="P147" s="63">
        <f t="shared" si="33"/>
        <v>50.46666666666667</v>
      </c>
      <c r="Q147" s="63">
        <v>1</v>
      </c>
      <c r="R147" s="63">
        <f t="shared" si="34"/>
        <v>50.46666666666667</v>
      </c>
    </row>
    <row r="148" spans="1:18" s="37" customFormat="1" ht="12">
      <c r="A148" s="64" t="s">
        <v>347</v>
      </c>
      <c r="B148" s="59" t="s">
        <v>166</v>
      </c>
      <c r="C148" s="65" t="s">
        <v>145</v>
      </c>
      <c r="D148" s="59" t="s">
        <v>349</v>
      </c>
      <c r="E148" s="59" t="s">
        <v>211</v>
      </c>
      <c r="F148" s="59" t="s">
        <v>127</v>
      </c>
      <c r="G148" s="63">
        <v>113</v>
      </c>
      <c r="H148" s="63">
        <f t="shared" si="31"/>
        <v>1.415</v>
      </c>
      <c r="I148" s="63">
        <v>18</v>
      </c>
      <c r="J148" s="63">
        <f t="shared" si="32"/>
        <v>25.47</v>
      </c>
      <c r="K148" s="63">
        <v>12</v>
      </c>
      <c r="L148" s="63">
        <v>3</v>
      </c>
      <c r="M148" s="63">
        <f>G148/L148</f>
        <v>37.666666666666664</v>
      </c>
      <c r="N148" s="63">
        <f>1+(M148/30-1)*0.4</f>
        <v>1.1022222222222222</v>
      </c>
      <c r="O148" s="63">
        <f>K148*L148*N148</f>
        <v>39.68</v>
      </c>
      <c r="P148" s="63">
        <f t="shared" si="33"/>
        <v>65.15</v>
      </c>
      <c r="Q148" s="63">
        <v>1</v>
      </c>
      <c r="R148" s="63">
        <f t="shared" si="34"/>
        <v>65.15</v>
      </c>
    </row>
    <row r="149" spans="1:18" s="37" customFormat="1" ht="12">
      <c r="A149" s="64" t="s">
        <v>86</v>
      </c>
      <c r="B149" s="59" t="s">
        <v>121</v>
      </c>
      <c r="C149" s="59" t="s">
        <v>53</v>
      </c>
      <c r="D149" s="59" t="s">
        <v>210</v>
      </c>
      <c r="E149" s="59" t="s">
        <v>289</v>
      </c>
      <c r="F149" s="59" t="s">
        <v>127</v>
      </c>
      <c r="G149" s="63">
        <v>103</v>
      </c>
      <c r="H149" s="63">
        <f t="shared" si="31"/>
        <v>1.365</v>
      </c>
      <c r="I149" s="63">
        <v>40</v>
      </c>
      <c r="J149" s="63">
        <f t="shared" si="32"/>
        <v>54.6</v>
      </c>
      <c r="K149" s="63">
        <v>20</v>
      </c>
      <c r="L149" s="63">
        <v>2</v>
      </c>
      <c r="M149" s="63">
        <f>G149/L149</f>
        <v>51.5</v>
      </c>
      <c r="N149" s="63">
        <f>1+(M149/30-1)*0.4</f>
        <v>1.2866666666666666</v>
      </c>
      <c r="O149" s="63">
        <f>K149*L149*N149</f>
        <v>51.46666666666667</v>
      </c>
      <c r="P149" s="63">
        <f t="shared" si="33"/>
        <v>106.06666666666666</v>
      </c>
      <c r="Q149" s="63">
        <v>1.2</v>
      </c>
      <c r="R149" s="63">
        <f t="shared" si="34"/>
        <v>127.27999999999999</v>
      </c>
    </row>
    <row r="150" spans="1:18" s="37" customFormat="1" ht="12">
      <c r="A150" s="42" t="s">
        <v>86</v>
      </c>
      <c r="B150" s="43" t="s">
        <v>121</v>
      </c>
      <c r="C150" s="44" t="s">
        <v>53</v>
      </c>
      <c r="D150" s="43" t="s">
        <v>350</v>
      </c>
      <c r="E150" s="43" t="s">
        <v>158</v>
      </c>
      <c r="F150" s="59" t="s">
        <v>124</v>
      </c>
      <c r="G150" s="61">
        <v>77</v>
      </c>
      <c r="H150" s="61">
        <f t="shared" si="31"/>
        <v>1.2349999999999999</v>
      </c>
      <c r="I150" s="62"/>
      <c r="J150" s="63">
        <f t="shared" si="32"/>
        <v>0</v>
      </c>
      <c r="K150" s="61">
        <v>20</v>
      </c>
      <c r="L150" s="61">
        <v>3</v>
      </c>
      <c r="M150" s="61">
        <f>G150/L150</f>
        <v>25.666666666666668</v>
      </c>
      <c r="N150" s="61">
        <f>1+(M150/30-1)*0.6</f>
        <v>0.9133333333333333</v>
      </c>
      <c r="O150" s="61">
        <f>K150*L150*N150</f>
        <v>54.8</v>
      </c>
      <c r="P150" s="61">
        <f t="shared" si="33"/>
        <v>54.8</v>
      </c>
      <c r="Q150" s="61">
        <v>1</v>
      </c>
      <c r="R150" s="61">
        <f t="shared" si="34"/>
        <v>54.8</v>
      </c>
    </row>
    <row r="151" spans="1:18" s="37" customFormat="1" ht="12">
      <c r="A151" s="64" t="s">
        <v>86</v>
      </c>
      <c r="B151" s="59" t="s">
        <v>121</v>
      </c>
      <c r="C151" s="59" t="s">
        <v>53</v>
      </c>
      <c r="D151" s="59" t="s">
        <v>351</v>
      </c>
      <c r="E151" s="59" t="s">
        <v>147</v>
      </c>
      <c r="F151" s="59" t="s">
        <v>127</v>
      </c>
      <c r="G151" s="63">
        <v>99</v>
      </c>
      <c r="H151" s="63">
        <f t="shared" si="31"/>
        <v>1.345</v>
      </c>
      <c r="I151" s="63"/>
      <c r="J151" s="63">
        <f t="shared" si="32"/>
        <v>0</v>
      </c>
      <c r="K151" s="63">
        <v>20</v>
      </c>
      <c r="L151" s="63">
        <v>3</v>
      </c>
      <c r="M151" s="63">
        <f>G151/L151</f>
        <v>33</v>
      </c>
      <c r="N151" s="63">
        <f>1+(M151/30-1)*0.4</f>
        <v>1.04</v>
      </c>
      <c r="O151" s="63">
        <f>K151*L151*N151</f>
        <v>62.400000000000006</v>
      </c>
      <c r="P151" s="63">
        <f t="shared" si="33"/>
        <v>62.400000000000006</v>
      </c>
      <c r="Q151" s="63">
        <v>1.2</v>
      </c>
      <c r="R151" s="63">
        <f t="shared" si="34"/>
        <v>74.88000000000001</v>
      </c>
    </row>
    <row r="152" spans="1:18" s="37" customFormat="1" ht="12">
      <c r="A152" s="42" t="s">
        <v>352</v>
      </c>
      <c r="B152" s="43" t="s">
        <v>121</v>
      </c>
      <c r="C152" s="44" t="s">
        <v>53</v>
      </c>
      <c r="D152" s="43" t="s">
        <v>54</v>
      </c>
      <c r="E152" s="43" t="s">
        <v>232</v>
      </c>
      <c r="F152" s="59" t="s">
        <v>124</v>
      </c>
      <c r="G152" s="61">
        <v>226</v>
      </c>
      <c r="H152" s="61">
        <f t="shared" si="31"/>
        <v>1.98</v>
      </c>
      <c r="I152" s="62">
        <v>4</v>
      </c>
      <c r="J152" s="63">
        <f t="shared" si="32"/>
        <v>7.92</v>
      </c>
      <c r="K152" s="61"/>
      <c r="L152" s="61"/>
      <c r="M152" s="61"/>
      <c r="N152" s="61"/>
      <c r="O152" s="61"/>
      <c r="P152" s="61">
        <f t="shared" si="33"/>
        <v>7.92</v>
      </c>
      <c r="Q152" s="61">
        <v>1</v>
      </c>
      <c r="R152" s="61">
        <f t="shared" si="34"/>
        <v>7.92</v>
      </c>
    </row>
    <row r="153" spans="1:18" s="37" customFormat="1" ht="12">
      <c r="A153" s="64" t="s">
        <v>352</v>
      </c>
      <c r="B153" s="59" t="s">
        <v>121</v>
      </c>
      <c r="C153" s="65" t="s">
        <v>53</v>
      </c>
      <c r="D153" s="59" t="s">
        <v>316</v>
      </c>
      <c r="E153" s="59" t="s">
        <v>184</v>
      </c>
      <c r="F153" s="59" t="s">
        <v>127</v>
      </c>
      <c r="G153" s="63">
        <v>125</v>
      </c>
      <c r="H153" s="63">
        <f t="shared" si="31"/>
        <v>1.475</v>
      </c>
      <c r="I153" s="63">
        <v>4</v>
      </c>
      <c r="J153" s="63">
        <f t="shared" si="32"/>
        <v>5.9</v>
      </c>
      <c r="K153" s="63">
        <v>0</v>
      </c>
      <c r="L153" s="63">
        <v>2</v>
      </c>
      <c r="M153" s="63">
        <f>G153/L153</f>
        <v>62.5</v>
      </c>
      <c r="N153" s="63">
        <f>1+(M153/30-1)*0.4</f>
        <v>1.4333333333333333</v>
      </c>
      <c r="O153" s="63">
        <f>K153*L153*N153</f>
        <v>0</v>
      </c>
      <c r="P153" s="63">
        <f t="shared" si="33"/>
        <v>5.9</v>
      </c>
      <c r="Q153" s="63">
        <v>1</v>
      </c>
      <c r="R153" s="63">
        <f t="shared" si="34"/>
        <v>5.9</v>
      </c>
    </row>
    <row r="154" spans="1:18" s="37" customFormat="1" ht="12">
      <c r="A154" s="64" t="s">
        <v>353</v>
      </c>
      <c r="B154" s="59" t="s">
        <v>121</v>
      </c>
      <c r="C154" s="65" t="s">
        <v>162</v>
      </c>
      <c r="D154" s="59" t="s">
        <v>208</v>
      </c>
      <c r="E154" s="59" t="s">
        <v>141</v>
      </c>
      <c r="F154" s="59" t="s">
        <v>127</v>
      </c>
      <c r="G154" s="63">
        <v>59</v>
      </c>
      <c r="H154" s="63">
        <v>1.2</v>
      </c>
      <c r="I154" s="63">
        <v>8</v>
      </c>
      <c r="J154" s="63">
        <f t="shared" si="32"/>
        <v>9.6</v>
      </c>
      <c r="K154" s="63"/>
      <c r="L154" s="63"/>
      <c r="M154" s="63"/>
      <c r="N154" s="63"/>
      <c r="O154" s="63"/>
      <c r="P154" s="63">
        <f t="shared" si="33"/>
        <v>9.6</v>
      </c>
      <c r="Q154" s="63">
        <v>1</v>
      </c>
      <c r="R154" s="63">
        <f t="shared" si="34"/>
        <v>9.6</v>
      </c>
    </row>
    <row r="155" spans="1:18" s="37" customFormat="1" ht="12">
      <c r="A155" s="42" t="s">
        <v>354</v>
      </c>
      <c r="B155" s="43" t="s">
        <v>27</v>
      </c>
      <c r="C155" s="44" t="s">
        <v>145</v>
      </c>
      <c r="D155" s="43" t="s">
        <v>355</v>
      </c>
      <c r="E155" s="43" t="s">
        <v>35</v>
      </c>
      <c r="F155" s="59" t="s">
        <v>124</v>
      </c>
      <c r="G155" s="61">
        <v>63</v>
      </c>
      <c r="H155" s="61">
        <v>1.2</v>
      </c>
      <c r="I155" s="62">
        <v>28</v>
      </c>
      <c r="J155" s="63">
        <f t="shared" si="32"/>
        <v>33.6</v>
      </c>
      <c r="K155" s="61">
        <v>2</v>
      </c>
      <c r="L155" s="61">
        <v>2</v>
      </c>
      <c r="M155" s="61">
        <f>G155/L155</f>
        <v>31.5</v>
      </c>
      <c r="N155" s="61">
        <f>1+(M155/30-1)*0.4</f>
        <v>1.02</v>
      </c>
      <c r="O155" s="61">
        <f>K155*L155*N155</f>
        <v>4.08</v>
      </c>
      <c r="P155" s="61">
        <f t="shared" si="33"/>
        <v>37.68</v>
      </c>
      <c r="Q155" s="61">
        <v>1</v>
      </c>
      <c r="R155" s="61">
        <f t="shared" si="34"/>
        <v>37.68</v>
      </c>
    </row>
    <row r="156" spans="1:18" s="37" customFormat="1" ht="12">
      <c r="A156" s="64" t="s">
        <v>354</v>
      </c>
      <c r="B156" s="59" t="s">
        <v>27</v>
      </c>
      <c r="C156" s="65" t="s">
        <v>145</v>
      </c>
      <c r="D156" s="59" t="s">
        <v>301</v>
      </c>
      <c r="E156" s="59" t="s">
        <v>134</v>
      </c>
      <c r="F156" s="59" t="s">
        <v>127</v>
      </c>
      <c r="G156" s="63">
        <v>50</v>
      </c>
      <c r="H156" s="63">
        <v>1.2</v>
      </c>
      <c r="I156" s="63">
        <v>20</v>
      </c>
      <c r="J156" s="63">
        <f t="shared" si="32"/>
        <v>24</v>
      </c>
      <c r="K156" s="63">
        <v>10</v>
      </c>
      <c r="L156" s="63">
        <v>1</v>
      </c>
      <c r="M156" s="63">
        <f>G156/L156</f>
        <v>50</v>
      </c>
      <c r="N156" s="63">
        <f>1+(M156/30-1)*0.4</f>
        <v>1.2666666666666666</v>
      </c>
      <c r="O156" s="63">
        <f>K156*L156*N156</f>
        <v>12.666666666666666</v>
      </c>
      <c r="P156" s="63">
        <f t="shared" si="33"/>
        <v>36.666666666666664</v>
      </c>
      <c r="Q156" s="63">
        <v>1.2</v>
      </c>
      <c r="R156" s="63">
        <f t="shared" si="34"/>
        <v>43.99999999999999</v>
      </c>
    </row>
    <row r="157" spans="1:18" s="37" customFormat="1" ht="12">
      <c r="A157" s="64" t="s">
        <v>89</v>
      </c>
      <c r="B157" s="59" t="s">
        <v>131</v>
      </c>
      <c r="C157" s="59" t="s">
        <v>138</v>
      </c>
      <c r="D157" s="59" t="s">
        <v>356</v>
      </c>
      <c r="E157" s="59" t="s">
        <v>211</v>
      </c>
      <c r="F157" s="59" t="s">
        <v>127</v>
      </c>
      <c r="G157" s="63">
        <v>104</v>
      </c>
      <c r="H157" s="63">
        <f>0.85+0.005*G157</f>
        <v>1.37</v>
      </c>
      <c r="I157" s="63">
        <v>20</v>
      </c>
      <c r="J157" s="63">
        <f t="shared" si="32"/>
        <v>27.400000000000002</v>
      </c>
      <c r="K157" s="63"/>
      <c r="L157" s="63"/>
      <c r="M157" s="63"/>
      <c r="N157" s="63"/>
      <c r="O157" s="63"/>
      <c r="P157" s="63">
        <f t="shared" si="33"/>
        <v>27.400000000000002</v>
      </c>
      <c r="Q157" s="63">
        <v>1</v>
      </c>
      <c r="R157" s="63">
        <f t="shared" si="34"/>
        <v>27.400000000000002</v>
      </c>
    </row>
    <row r="158" spans="1:18" s="37" customFormat="1" ht="12">
      <c r="A158" s="42" t="s">
        <v>89</v>
      </c>
      <c r="B158" s="43" t="s">
        <v>131</v>
      </c>
      <c r="C158" s="44" t="s">
        <v>138</v>
      </c>
      <c r="D158" s="43" t="s">
        <v>357</v>
      </c>
      <c r="E158" s="43" t="s">
        <v>30</v>
      </c>
      <c r="F158" s="59" t="s">
        <v>124</v>
      </c>
      <c r="G158" s="60">
        <v>111</v>
      </c>
      <c r="H158" s="61">
        <f>0.85+0.005*G158</f>
        <v>1.405</v>
      </c>
      <c r="I158" s="62">
        <v>20</v>
      </c>
      <c r="J158" s="63">
        <f t="shared" si="32"/>
        <v>28.1</v>
      </c>
      <c r="K158" s="61"/>
      <c r="L158" s="61"/>
      <c r="M158" s="61"/>
      <c r="N158" s="61"/>
      <c r="O158" s="61"/>
      <c r="P158" s="61">
        <f t="shared" si="33"/>
        <v>28.1</v>
      </c>
      <c r="Q158" s="61">
        <v>1</v>
      </c>
      <c r="R158" s="61">
        <f t="shared" si="34"/>
        <v>28.1</v>
      </c>
    </row>
    <row r="159" spans="1:18" s="37" customFormat="1" ht="12">
      <c r="A159" s="42" t="s">
        <v>89</v>
      </c>
      <c r="B159" s="43" t="s">
        <v>131</v>
      </c>
      <c r="C159" s="44" t="s">
        <v>138</v>
      </c>
      <c r="D159" s="43" t="s">
        <v>358</v>
      </c>
      <c r="E159" s="43" t="s">
        <v>35</v>
      </c>
      <c r="F159" s="59" t="s">
        <v>124</v>
      </c>
      <c r="G159" s="61">
        <v>63</v>
      </c>
      <c r="H159" s="61">
        <v>1.2</v>
      </c>
      <c r="I159" s="62">
        <v>24</v>
      </c>
      <c r="J159" s="63">
        <f t="shared" si="32"/>
        <v>28.799999999999997</v>
      </c>
      <c r="K159" s="61">
        <v>6</v>
      </c>
      <c r="L159" s="61">
        <v>2</v>
      </c>
      <c r="M159" s="61">
        <f>G159/L159</f>
        <v>31.5</v>
      </c>
      <c r="N159" s="61">
        <f>1+(M159/30-1)*0.4</f>
        <v>1.02</v>
      </c>
      <c r="O159" s="61">
        <f>K159*L159*N159</f>
        <v>12.24</v>
      </c>
      <c r="P159" s="61">
        <f t="shared" si="33"/>
        <v>41.04</v>
      </c>
      <c r="Q159" s="61">
        <v>1</v>
      </c>
      <c r="R159" s="61">
        <f t="shared" si="34"/>
        <v>41.04</v>
      </c>
    </row>
    <row r="160" spans="1:18" s="37" customFormat="1" ht="12">
      <c r="A160" s="64" t="s">
        <v>89</v>
      </c>
      <c r="B160" s="59" t="s">
        <v>131</v>
      </c>
      <c r="C160" s="65" t="s">
        <v>138</v>
      </c>
      <c r="D160" s="59" t="s">
        <v>325</v>
      </c>
      <c r="E160" s="59" t="s">
        <v>359</v>
      </c>
      <c r="F160" s="59" t="s">
        <v>127</v>
      </c>
      <c r="G160" s="63">
        <v>35</v>
      </c>
      <c r="H160" s="63">
        <v>1.2</v>
      </c>
      <c r="I160" s="63">
        <v>4</v>
      </c>
      <c r="J160" s="63">
        <f t="shared" si="32"/>
        <v>4.8</v>
      </c>
      <c r="K160" s="63"/>
      <c r="L160" s="63"/>
      <c r="M160" s="63"/>
      <c r="N160" s="63"/>
      <c r="O160" s="63"/>
      <c r="P160" s="63">
        <f t="shared" si="33"/>
        <v>4.8</v>
      </c>
      <c r="Q160" s="63">
        <v>1</v>
      </c>
      <c r="R160" s="63">
        <f t="shared" si="34"/>
        <v>4.8</v>
      </c>
    </row>
    <row r="161" spans="1:18" s="37" customFormat="1" ht="12">
      <c r="A161" s="64" t="s">
        <v>89</v>
      </c>
      <c r="B161" s="59" t="s">
        <v>131</v>
      </c>
      <c r="C161" s="59" t="s">
        <v>138</v>
      </c>
      <c r="D161" s="59" t="s">
        <v>325</v>
      </c>
      <c r="E161" s="59" t="s">
        <v>326</v>
      </c>
      <c r="F161" s="59" t="s">
        <v>127</v>
      </c>
      <c r="G161" s="63">
        <v>49</v>
      </c>
      <c r="H161" s="63">
        <v>1.2</v>
      </c>
      <c r="I161" s="63">
        <v>4</v>
      </c>
      <c r="J161" s="63">
        <f t="shared" si="32"/>
        <v>4.8</v>
      </c>
      <c r="K161" s="63"/>
      <c r="L161" s="63"/>
      <c r="M161" s="63"/>
      <c r="N161" s="63"/>
      <c r="O161" s="63"/>
      <c r="P161" s="63">
        <f t="shared" si="33"/>
        <v>4.8</v>
      </c>
      <c r="Q161" s="63">
        <v>1</v>
      </c>
      <c r="R161" s="63">
        <f t="shared" si="34"/>
        <v>4.8</v>
      </c>
    </row>
    <row r="162" spans="1:18" s="37" customFormat="1" ht="12">
      <c r="A162" s="64" t="s">
        <v>89</v>
      </c>
      <c r="B162" s="59" t="s">
        <v>131</v>
      </c>
      <c r="C162" s="65" t="s">
        <v>138</v>
      </c>
      <c r="D162" s="59" t="s">
        <v>360</v>
      </c>
      <c r="E162" s="59" t="s">
        <v>136</v>
      </c>
      <c r="F162" s="59" t="s">
        <v>127</v>
      </c>
      <c r="G162" s="63">
        <v>100</v>
      </c>
      <c r="H162" s="63">
        <f aca="true" t="shared" si="35" ref="H162:H170">0.85+0.005*G162</f>
        <v>1.35</v>
      </c>
      <c r="I162" s="63">
        <v>40</v>
      </c>
      <c r="J162" s="63">
        <f t="shared" si="32"/>
        <v>54</v>
      </c>
      <c r="K162" s="63">
        <v>20</v>
      </c>
      <c r="L162" s="63">
        <v>2</v>
      </c>
      <c r="M162" s="63">
        <f>G162/L162</f>
        <v>50</v>
      </c>
      <c r="N162" s="63">
        <f>1+(M162/30-1)*0.4</f>
        <v>1.2666666666666666</v>
      </c>
      <c r="O162" s="63">
        <f>K162*L162*N162</f>
        <v>50.666666666666664</v>
      </c>
      <c r="P162" s="63">
        <f t="shared" si="33"/>
        <v>104.66666666666666</v>
      </c>
      <c r="Q162" s="63">
        <v>1</v>
      </c>
      <c r="R162" s="63">
        <f t="shared" si="34"/>
        <v>104.66666666666666</v>
      </c>
    </row>
    <row r="163" spans="1:18" s="37" customFormat="1" ht="12">
      <c r="A163" s="64" t="s">
        <v>361</v>
      </c>
      <c r="B163" s="59" t="s">
        <v>131</v>
      </c>
      <c r="C163" s="59" t="s">
        <v>49</v>
      </c>
      <c r="D163" s="59" t="s">
        <v>190</v>
      </c>
      <c r="E163" s="59" t="s">
        <v>184</v>
      </c>
      <c r="F163" s="59" t="s">
        <v>127</v>
      </c>
      <c r="G163" s="63">
        <v>83</v>
      </c>
      <c r="H163" s="63">
        <f t="shared" si="35"/>
        <v>1.2650000000000001</v>
      </c>
      <c r="I163" s="63"/>
      <c r="J163" s="63">
        <f t="shared" si="32"/>
        <v>0</v>
      </c>
      <c r="K163" s="63">
        <v>32</v>
      </c>
      <c r="L163" s="63">
        <v>2</v>
      </c>
      <c r="M163" s="63">
        <f>G163/L163</f>
        <v>41.5</v>
      </c>
      <c r="N163" s="63">
        <f>1+(M163/30-1)*0.4</f>
        <v>1.1533333333333333</v>
      </c>
      <c r="O163" s="63">
        <f>K163*L163*N163</f>
        <v>73.81333333333333</v>
      </c>
      <c r="P163" s="63">
        <f t="shared" si="33"/>
        <v>73.81333333333333</v>
      </c>
      <c r="Q163" s="63">
        <v>1</v>
      </c>
      <c r="R163" s="63">
        <f t="shared" si="34"/>
        <v>73.81333333333333</v>
      </c>
    </row>
    <row r="164" spans="1:18" s="37" customFormat="1" ht="12">
      <c r="A164" s="64" t="s">
        <v>361</v>
      </c>
      <c r="B164" s="59" t="s">
        <v>131</v>
      </c>
      <c r="C164" s="59" t="s">
        <v>49</v>
      </c>
      <c r="D164" s="59" t="s">
        <v>362</v>
      </c>
      <c r="E164" s="59" t="s">
        <v>126</v>
      </c>
      <c r="F164" s="59" t="s">
        <v>127</v>
      </c>
      <c r="G164" s="63">
        <v>138</v>
      </c>
      <c r="H164" s="63">
        <f t="shared" si="35"/>
        <v>1.54</v>
      </c>
      <c r="I164" s="63"/>
      <c r="J164" s="63">
        <f t="shared" si="32"/>
        <v>0</v>
      </c>
      <c r="K164" s="63">
        <v>18</v>
      </c>
      <c r="L164" s="63">
        <v>3</v>
      </c>
      <c r="M164" s="63">
        <f>G164/L164</f>
        <v>46</v>
      </c>
      <c r="N164" s="63">
        <f>1+(M164/30-1)*0.4</f>
        <v>1.2133333333333334</v>
      </c>
      <c r="O164" s="63">
        <f>K164*L164*N164</f>
        <v>65.52</v>
      </c>
      <c r="P164" s="63">
        <f t="shared" si="33"/>
        <v>65.52</v>
      </c>
      <c r="Q164" s="63">
        <v>1</v>
      </c>
      <c r="R164" s="63">
        <f t="shared" si="34"/>
        <v>65.52</v>
      </c>
    </row>
    <row r="165" spans="1:16" s="37" customFormat="1" ht="12">
      <c r="A165" s="89" t="s">
        <v>363</v>
      </c>
      <c r="B165" s="89" t="s">
        <v>121</v>
      </c>
      <c r="C165" s="90" t="s">
        <v>207</v>
      </c>
      <c r="D165" s="89" t="s">
        <v>364</v>
      </c>
      <c r="E165" s="89" t="s">
        <v>184</v>
      </c>
      <c r="F165" s="89" t="s">
        <v>124</v>
      </c>
      <c r="G165" s="92">
        <v>125</v>
      </c>
      <c r="H165" s="63">
        <f t="shared" si="35"/>
        <v>1.475</v>
      </c>
      <c r="I165" s="91">
        <v>30</v>
      </c>
      <c r="J165" s="63">
        <f t="shared" si="32"/>
        <v>44.25</v>
      </c>
      <c r="K165" s="37">
        <v>20</v>
      </c>
      <c r="L165" s="37">
        <v>3</v>
      </c>
      <c r="M165" s="63">
        <f>G165/L165</f>
        <v>41.666666666666664</v>
      </c>
      <c r="N165" s="63">
        <f>1+(M165/30-1)*0.4</f>
        <v>1.1555555555555554</v>
      </c>
      <c r="O165" s="63">
        <f>K165*L165*N165</f>
        <v>69.33333333333333</v>
      </c>
      <c r="P165" s="63">
        <f t="shared" si="33"/>
        <v>113.58333333333333</v>
      </c>
    </row>
    <row r="166" spans="1:18" s="37" customFormat="1" ht="12">
      <c r="A166" s="64" t="s">
        <v>365</v>
      </c>
      <c r="B166" s="59" t="s">
        <v>154</v>
      </c>
      <c r="C166" s="65" t="s">
        <v>176</v>
      </c>
      <c r="D166" s="59" t="s">
        <v>333</v>
      </c>
      <c r="E166" s="59" t="s">
        <v>134</v>
      </c>
      <c r="F166" s="59" t="s">
        <v>127</v>
      </c>
      <c r="G166" s="63">
        <v>105</v>
      </c>
      <c r="H166" s="63">
        <f t="shared" si="35"/>
        <v>1.375</v>
      </c>
      <c r="I166" s="63">
        <v>20</v>
      </c>
      <c r="J166" s="63">
        <f t="shared" si="32"/>
        <v>27.5</v>
      </c>
      <c r="K166" s="63"/>
      <c r="L166" s="63"/>
      <c r="M166" s="63"/>
      <c r="N166" s="63"/>
      <c r="O166" s="63"/>
      <c r="P166" s="63">
        <f t="shared" si="33"/>
        <v>27.5</v>
      </c>
      <c r="Q166" s="63">
        <v>1.2</v>
      </c>
      <c r="R166" s="63">
        <f aca="true" t="shared" si="36" ref="R166:R191">P166*Q166</f>
        <v>33</v>
      </c>
    </row>
    <row r="167" spans="1:18" s="37" customFormat="1" ht="12">
      <c r="A167" s="64" t="s">
        <v>366</v>
      </c>
      <c r="B167" s="59" t="s">
        <v>131</v>
      </c>
      <c r="C167" s="59" t="s">
        <v>150</v>
      </c>
      <c r="D167" s="59" t="s">
        <v>295</v>
      </c>
      <c r="E167" s="59" t="s">
        <v>337</v>
      </c>
      <c r="F167" s="59" t="s">
        <v>127</v>
      </c>
      <c r="G167" s="63">
        <v>103</v>
      </c>
      <c r="H167" s="63">
        <f t="shared" si="35"/>
        <v>1.365</v>
      </c>
      <c r="I167" s="63">
        <v>34</v>
      </c>
      <c r="J167" s="63">
        <f t="shared" si="32"/>
        <v>46.41</v>
      </c>
      <c r="K167" s="63">
        <v>30</v>
      </c>
      <c r="L167" s="63">
        <v>2</v>
      </c>
      <c r="M167" s="63">
        <f>G167/L167</f>
        <v>51.5</v>
      </c>
      <c r="N167" s="63">
        <f>1+(M167/30-1)*0.4</f>
        <v>1.2866666666666666</v>
      </c>
      <c r="O167" s="63">
        <f>K167*L167*N167</f>
        <v>77.2</v>
      </c>
      <c r="P167" s="63">
        <f t="shared" si="33"/>
        <v>123.61</v>
      </c>
      <c r="Q167" s="63">
        <v>1</v>
      </c>
      <c r="R167" s="63">
        <f t="shared" si="36"/>
        <v>123.61</v>
      </c>
    </row>
    <row r="168" spans="1:18" s="37" customFormat="1" ht="12">
      <c r="A168" s="42" t="s">
        <v>96</v>
      </c>
      <c r="B168" s="43" t="s">
        <v>121</v>
      </c>
      <c r="C168" s="44" t="s">
        <v>53</v>
      </c>
      <c r="D168" s="43" t="s">
        <v>367</v>
      </c>
      <c r="E168" s="43" t="s">
        <v>129</v>
      </c>
      <c r="F168" s="59" t="s">
        <v>124</v>
      </c>
      <c r="G168" s="60">
        <v>105</v>
      </c>
      <c r="H168" s="61">
        <f t="shared" si="35"/>
        <v>1.375</v>
      </c>
      <c r="I168" s="62">
        <v>26</v>
      </c>
      <c r="J168" s="63">
        <f t="shared" si="32"/>
        <v>35.75</v>
      </c>
      <c r="K168" s="61"/>
      <c r="L168" s="61"/>
      <c r="M168" s="61"/>
      <c r="N168" s="61"/>
      <c r="O168" s="61"/>
      <c r="P168" s="61">
        <f t="shared" si="33"/>
        <v>35.75</v>
      </c>
      <c r="Q168" s="61">
        <v>1</v>
      </c>
      <c r="R168" s="61">
        <f t="shared" si="36"/>
        <v>35.75</v>
      </c>
    </row>
    <row r="169" spans="1:18" s="37" customFormat="1" ht="12">
      <c r="A169" s="64" t="s">
        <v>96</v>
      </c>
      <c r="B169" s="59" t="s">
        <v>121</v>
      </c>
      <c r="C169" s="59" t="s">
        <v>53</v>
      </c>
      <c r="D169" s="59" t="s">
        <v>368</v>
      </c>
      <c r="E169" s="59" t="s">
        <v>289</v>
      </c>
      <c r="F169" s="59" t="s">
        <v>127</v>
      </c>
      <c r="G169" s="63">
        <v>103</v>
      </c>
      <c r="H169" s="63">
        <f t="shared" si="35"/>
        <v>1.365</v>
      </c>
      <c r="I169" s="63"/>
      <c r="J169" s="63">
        <f t="shared" si="32"/>
        <v>0</v>
      </c>
      <c r="K169" s="63">
        <v>20</v>
      </c>
      <c r="L169" s="63">
        <v>3</v>
      </c>
      <c r="M169" s="63">
        <f>G169/L169</f>
        <v>34.333333333333336</v>
      </c>
      <c r="N169" s="63">
        <f>1+(M169/30-1)*0.4</f>
        <v>1.057777777777778</v>
      </c>
      <c r="O169" s="63">
        <f>K169*L169*N169</f>
        <v>63.466666666666676</v>
      </c>
      <c r="P169" s="63">
        <f t="shared" si="33"/>
        <v>63.466666666666676</v>
      </c>
      <c r="Q169" s="63">
        <v>1.2</v>
      </c>
      <c r="R169" s="63">
        <f t="shared" si="36"/>
        <v>76.16000000000001</v>
      </c>
    </row>
    <row r="170" spans="1:18" s="37" customFormat="1" ht="12">
      <c r="A170" s="64" t="s">
        <v>96</v>
      </c>
      <c r="B170" s="59" t="s">
        <v>121</v>
      </c>
      <c r="C170" s="59" t="s">
        <v>369</v>
      </c>
      <c r="D170" s="59" t="s">
        <v>368</v>
      </c>
      <c r="E170" s="59" t="s">
        <v>184</v>
      </c>
      <c r="F170" s="59" t="s">
        <v>127</v>
      </c>
      <c r="G170" s="63">
        <v>112</v>
      </c>
      <c r="H170" s="63">
        <f t="shared" si="35"/>
        <v>1.4100000000000001</v>
      </c>
      <c r="I170" s="63">
        <v>28</v>
      </c>
      <c r="J170" s="63">
        <f t="shared" si="32"/>
        <v>39.480000000000004</v>
      </c>
      <c r="K170" s="63">
        <v>12</v>
      </c>
      <c r="L170" s="63">
        <v>3</v>
      </c>
      <c r="M170" s="63">
        <f>G170/L170</f>
        <v>37.333333333333336</v>
      </c>
      <c r="N170" s="63">
        <f>1+(M170/30-1)*0.4</f>
        <v>1.0977777777777777</v>
      </c>
      <c r="O170" s="63">
        <f>K170*L170*N170</f>
        <v>39.519999999999996</v>
      </c>
      <c r="P170" s="63">
        <f t="shared" si="33"/>
        <v>79</v>
      </c>
      <c r="Q170" s="63">
        <v>1.2</v>
      </c>
      <c r="R170" s="63">
        <f t="shared" si="36"/>
        <v>94.8</v>
      </c>
    </row>
    <row r="171" spans="1:18" s="37" customFormat="1" ht="24">
      <c r="A171" s="64" t="s">
        <v>370</v>
      </c>
      <c r="B171" s="59" t="s">
        <v>166</v>
      </c>
      <c r="C171" s="65" t="s">
        <v>212</v>
      </c>
      <c r="D171" s="59" t="s">
        <v>325</v>
      </c>
      <c r="E171" s="59" t="s">
        <v>200</v>
      </c>
      <c r="F171" s="59" t="s">
        <v>127</v>
      </c>
      <c r="G171" s="63">
        <v>83</v>
      </c>
      <c r="H171" s="63">
        <v>1.2</v>
      </c>
      <c r="I171" s="63">
        <v>40</v>
      </c>
      <c r="J171" s="63">
        <f t="shared" si="32"/>
        <v>48</v>
      </c>
      <c r="K171" s="63">
        <v>12</v>
      </c>
      <c r="L171" s="63">
        <v>3</v>
      </c>
      <c r="M171" s="63"/>
      <c r="N171" s="63"/>
      <c r="O171" s="63"/>
      <c r="P171" s="63">
        <f t="shared" si="33"/>
        <v>48</v>
      </c>
      <c r="Q171" s="63">
        <v>1</v>
      </c>
      <c r="R171" s="63">
        <f t="shared" si="36"/>
        <v>48</v>
      </c>
    </row>
    <row r="172" spans="1:18" s="37" customFormat="1" ht="12">
      <c r="A172" s="64" t="s">
        <v>371</v>
      </c>
      <c r="B172" s="59" t="s">
        <v>144</v>
      </c>
      <c r="C172" s="59" t="s">
        <v>150</v>
      </c>
      <c r="D172" s="59" t="s">
        <v>133</v>
      </c>
      <c r="E172" s="59" t="s">
        <v>134</v>
      </c>
      <c r="F172" s="59" t="s">
        <v>127</v>
      </c>
      <c r="G172" s="63">
        <v>92</v>
      </c>
      <c r="H172" s="63">
        <f>0.85+0.005*G172</f>
        <v>1.31</v>
      </c>
      <c r="I172" s="63"/>
      <c r="J172" s="63"/>
      <c r="K172" s="63"/>
      <c r="L172" s="63"/>
      <c r="M172" s="63"/>
      <c r="N172" s="63"/>
      <c r="O172" s="63"/>
      <c r="P172" s="63"/>
      <c r="Q172" s="63">
        <v>1</v>
      </c>
      <c r="R172" s="63">
        <f t="shared" si="36"/>
        <v>0</v>
      </c>
    </row>
    <row r="173" spans="1:18" s="37" customFormat="1" ht="12">
      <c r="A173" s="68" t="s">
        <v>371</v>
      </c>
      <c r="B173" s="83" t="s">
        <v>144</v>
      </c>
      <c r="C173" s="83" t="s">
        <v>150</v>
      </c>
      <c r="D173" s="83" t="s">
        <v>135</v>
      </c>
      <c r="E173" s="83" t="s">
        <v>136</v>
      </c>
      <c r="F173" s="83" t="s">
        <v>127</v>
      </c>
      <c r="G173" s="76">
        <v>62</v>
      </c>
      <c r="H173" s="76">
        <v>1.2</v>
      </c>
      <c r="I173" s="76"/>
      <c r="J173" s="76"/>
      <c r="K173" s="76"/>
      <c r="L173" s="76"/>
      <c r="M173" s="76"/>
      <c r="N173" s="76"/>
      <c r="O173" s="76"/>
      <c r="P173" s="76"/>
      <c r="Q173" s="76">
        <v>1</v>
      </c>
      <c r="R173" s="76">
        <f t="shared" si="36"/>
        <v>0</v>
      </c>
    </row>
    <row r="174" spans="1:18" s="37" customFormat="1" ht="12">
      <c r="A174" s="64" t="s">
        <v>371</v>
      </c>
      <c r="B174" s="59" t="s">
        <v>144</v>
      </c>
      <c r="C174" s="59" t="s">
        <v>150</v>
      </c>
      <c r="D174" s="59" t="s">
        <v>349</v>
      </c>
      <c r="E174" s="59" t="s">
        <v>211</v>
      </c>
      <c r="F174" s="59" t="s">
        <v>127</v>
      </c>
      <c r="G174" s="63">
        <v>113</v>
      </c>
      <c r="H174" s="63">
        <f>0.85+0.005*G174</f>
        <v>1.415</v>
      </c>
      <c r="I174" s="63"/>
      <c r="J174" s="63">
        <f>H174*I174</f>
        <v>0</v>
      </c>
      <c r="K174" s="63">
        <v>12</v>
      </c>
      <c r="L174" s="63">
        <v>3</v>
      </c>
      <c r="M174" s="63">
        <f>G174/L174</f>
        <v>37.666666666666664</v>
      </c>
      <c r="N174" s="63">
        <f>1+(M174/30-1)*0.4</f>
        <v>1.1022222222222222</v>
      </c>
      <c r="O174" s="63">
        <f>K174*L174*N174</f>
        <v>39.68</v>
      </c>
      <c r="P174" s="63">
        <f>J174+O174</f>
        <v>39.68</v>
      </c>
      <c r="Q174" s="63">
        <v>1</v>
      </c>
      <c r="R174" s="63">
        <f t="shared" si="36"/>
        <v>39.68</v>
      </c>
    </row>
    <row r="175" spans="1:18" s="37" customFormat="1" ht="12">
      <c r="A175" s="64" t="s">
        <v>371</v>
      </c>
      <c r="B175" s="59" t="s">
        <v>144</v>
      </c>
      <c r="C175" s="59" t="s">
        <v>150</v>
      </c>
      <c r="D175" s="59" t="s">
        <v>140</v>
      </c>
      <c r="E175" s="59" t="s">
        <v>141</v>
      </c>
      <c r="F175" s="59" t="s">
        <v>127</v>
      </c>
      <c r="G175" s="63">
        <v>59</v>
      </c>
      <c r="H175" s="63">
        <v>1.2</v>
      </c>
      <c r="I175" s="63"/>
      <c r="J175" s="63"/>
      <c r="K175" s="63"/>
      <c r="L175" s="63"/>
      <c r="M175" s="63"/>
      <c r="N175" s="63"/>
      <c r="O175" s="63"/>
      <c r="P175" s="63"/>
      <c r="Q175" s="63">
        <v>1</v>
      </c>
      <c r="R175" s="63">
        <f t="shared" si="36"/>
        <v>0</v>
      </c>
    </row>
    <row r="176" spans="1:18" s="37" customFormat="1" ht="12">
      <c r="A176" s="64" t="s">
        <v>371</v>
      </c>
      <c r="B176" s="59" t="s">
        <v>144</v>
      </c>
      <c r="C176" s="59" t="s">
        <v>150</v>
      </c>
      <c r="D176" s="59" t="s">
        <v>142</v>
      </c>
      <c r="E176" s="59" t="s">
        <v>141</v>
      </c>
      <c r="F176" s="59" t="s">
        <v>127</v>
      </c>
      <c r="G176" s="63">
        <v>59</v>
      </c>
      <c r="H176" s="63">
        <v>1.2</v>
      </c>
      <c r="I176" s="63"/>
      <c r="J176" s="63"/>
      <c r="K176" s="63"/>
      <c r="L176" s="63"/>
      <c r="M176" s="63"/>
      <c r="N176" s="63"/>
      <c r="O176" s="63"/>
      <c r="P176" s="63"/>
      <c r="Q176" s="63">
        <v>1</v>
      </c>
      <c r="R176" s="63">
        <f t="shared" si="36"/>
        <v>0</v>
      </c>
    </row>
    <row r="177" spans="1:18" s="37" customFormat="1" ht="12">
      <c r="A177" s="42" t="s">
        <v>372</v>
      </c>
      <c r="B177" s="59" t="s">
        <v>154</v>
      </c>
      <c r="C177" s="44" t="s">
        <v>212</v>
      </c>
      <c r="D177" s="43" t="s">
        <v>327</v>
      </c>
      <c r="E177" s="43" t="s">
        <v>184</v>
      </c>
      <c r="F177" s="59" t="s">
        <v>124</v>
      </c>
      <c r="G177" s="61">
        <v>126</v>
      </c>
      <c r="H177" s="61">
        <f>0.85+0.005*G177</f>
        <v>1.48</v>
      </c>
      <c r="I177" s="62">
        <v>10</v>
      </c>
      <c r="J177" s="63">
        <f aca="true" t="shared" si="37" ref="J177:J191">H177*I177</f>
        <v>14.8</v>
      </c>
      <c r="K177" s="61">
        <v>0</v>
      </c>
      <c r="L177" s="61">
        <v>3</v>
      </c>
      <c r="M177" s="61">
        <f>G177/L177</f>
        <v>42</v>
      </c>
      <c r="N177" s="61">
        <f>1+(M177/30-1)*0.4</f>
        <v>1.16</v>
      </c>
      <c r="O177" s="61">
        <f>K177*L177*N177</f>
        <v>0</v>
      </c>
      <c r="P177" s="61">
        <f aca="true" t="shared" si="38" ref="P177:P191">J177+O177</f>
        <v>14.8</v>
      </c>
      <c r="Q177" s="61">
        <v>1</v>
      </c>
      <c r="R177" s="61">
        <f t="shared" si="36"/>
        <v>14.8</v>
      </c>
    </row>
    <row r="178" spans="1:18" s="37" customFormat="1" ht="12">
      <c r="A178" s="42" t="s">
        <v>98</v>
      </c>
      <c r="B178" s="59" t="s">
        <v>154</v>
      </c>
      <c r="C178" s="44" t="s">
        <v>212</v>
      </c>
      <c r="D178" s="43" t="s">
        <v>373</v>
      </c>
      <c r="E178" s="43" t="s">
        <v>30</v>
      </c>
      <c r="F178" s="59" t="s">
        <v>124</v>
      </c>
      <c r="G178" s="60">
        <v>111</v>
      </c>
      <c r="H178" s="61">
        <f>0.85+0.005*G178</f>
        <v>1.405</v>
      </c>
      <c r="I178" s="62">
        <v>20</v>
      </c>
      <c r="J178" s="63">
        <f t="shared" si="37"/>
        <v>28.1</v>
      </c>
      <c r="K178" s="60"/>
      <c r="L178" s="61"/>
      <c r="M178" s="61"/>
      <c r="N178" s="61"/>
      <c r="O178" s="61"/>
      <c r="P178" s="61">
        <f t="shared" si="38"/>
        <v>28.1</v>
      </c>
      <c r="Q178" s="61">
        <v>1.2</v>
      </c>
      <c r="R178" s="61">
        <f t="shared" si="36"/>
        <v>33.72</v>
      </c>
    </row>
    <row r="179" spans="1:18" s="37" customFormat="1" ht="12">
      <c r="A179" s="64" t="s">
        <v>98</v>
      </c>
      <c r="B179" s="59" t="s">
        <v>154</v>
      </c>
      <c r="C179" s="65" t="s">
        <v>212</v>
      </c>
      <c r="D179" s="59" t="s">
        <v>325</v>
      </c>
      <c r="E179" s="59" t="s">
        <v>326</v>
      </c>
      <c r="F179" s="59" t="s">
        <v>127</v>
      </c>
      <c r="G179" s="63">
        <v>49</v>
      </c>
      <c r="H179" s="63">
        <v>1.2</v>
      </c>
      <c r="I179" s="63">
        <v>4</v>
      </c>
      <c r="J179" s="63">
        <f t="shared" si="37"/>
        <v>4.8</v>
      </c>
      <c r="K179" s="63"/>
      <c r="L179" s="63"/>
      <c r="M179" s="63"/>
      <c r="N179" s="63"/>
      <c r="O179" s="63"/>
      <c r="P179" s="63">
        <f t="shared" si="38"/>
        <v>4.8</v>
      </c>
      <c r="Q179" s="63">
        <v>1</v>
      </c>
      <c r="R179" s="63">
        <f t="shared" si="36"/>
        <v>4.8</v>
      </c>
    </row>
    <row r="180" spans="1:18" s="37" customFormat="1" ht="12">
      <c r="A180" s="64" t="s">
        <v>98</v>
      </c>
      <c r="B180" s="59" t="s">
        <v>154</v>
      </c>
      <c r="C180" s="65" t="s">
        <v>212</v>
      </c>
      <c r="D180" s="59" t="s">
        <v>329</v>
      </c>
      <c r="E180" s="59" t="s">
        <v>136</v>
      </c>
      <c r="F180" s="59" t="s">
        <v>127</v>
      </c>
      <c r="G180" s="63">
        <v>100</v>
      </c>
      <c r="H180" s="63">
        <f>0.85+0.005*G180</f>
        <v>1.35</v>
      </c>
      <c r="I180" s="66">
        <v>6</v>
      </c>
      <c r="J180" s="63">
        <f t="shared" si="37"/>
        <v>8.100000000000001</v>
      </c>
      <c r="K180" s="63"/>
      <c r="L180" s="63"/>
      <c r="M180" s="63"/>
      <c r="N180" s="63"/>
      <c r="O180" s="63"/>
      <c r="P180" s="63">
        <f t="shared" si="38"/>
        <v>8.100000000000001</v>
      </c>
      <c r="Q180" s="63">
        <v>1</v>
      </c>
      <c r="R180" s="63">
        <f t="shared" si="36"/>
        <v>8.100000000000001</v>
      </c>
    </row>
    <row r="181" spans="1:18" s="37" customFormat="1" ht="12">
      <c r="A181" s="42" t="s">
        <v>374</v>
      </c>
      <c r="B181" s="43" t="s">
        <v>27</v>
      </c>
      <c r="C181" s="44" t="s">
        <v>176</v>
      </c>
      <c r="D181" s="43" t="s">
        <v>163</v>
      </c>
      <c r="E181" s="43" t="s">
        <v>35</v>
      </c>
      <c r="F181" s="59" t="s">
        <v>124</v>
      </c>
      <c r="G181" s="60">
        <v>63</v>
      </c>
      <c r="H181" s="61">
        <v>1.2</v>
      </c>
      <c r="I181" s="62">
        <v>10</v>
      </c>
      <c r="J181" s="63">
        <f t="shared" si="37"/>
        <v>12</v>
      </c>
      <c r="K181" s="60">
        <v>4</v>
      </c>
      <c r="L181" s="61">
        <v>4</v>
      </c>
      <c r="M181" s="61">
        <f>G181/L181</f>
        <v>15.75</v>
      </c>
      <c r="N181" s="61">
        <f>1+(M181/30-1)*0.6</f>
        <v>0.7150000000000001</v>
      </c>
      <c r="O181" s="61">
        <f>K181*L181*N181</f>
        <v>11.440000000000001</v>
      </c>
      <c r="P181" s="61">
        <f t="shared" si="38"/>
        <v>23.44</v>
      </c>
      <c r="Q181" s="61">
        <v>1</v>
      </c>
      <c r="R181" s="61">
        <f t="shared" si="36"/>
        <v>23.44</v>
      </c>
    </row>
    <row r="182" spans="1:18" s="37" customFormat="1" ht="12">
      <c r="A182" s="42" t="s">
        <v>374</v>
      </c>
      <c r="B182" s="43" t="s">
        <v>27</v>
      </c>
      <c r="C182" s="44" t="s">
        <v>176</v>
      </c>
      <c r="D182" s="43" t="s">
        <v>321</v>
      </c>
      <c r="E182" s="43" t="s">
        <v>30</v>
      </c>
      <c r="F182" s="59" t="s">
        <v>124</v>
      </c>
      <c r="G182" s="60">
        <v>111</v>
      </c>
      <c r="H182" s="61">
        <f>0.85+0.005*G182</f>
        <v>1.405</v>
      </c>
      <c r="I182" s="62">
        <v>32</v>
      </c>
      <c r="J182" s="63">
        <f t="shared" si="37"/>
        <v>44.96</v>
      </c>
      <c r="K182" s="60">
        <v>28</v>
      </c>
      <c r="L182" s="61">
        <v>2</v>
      </c>
      <c r="M182" s="61">
        <f>G182/L182</f>
        <v>55.5</v>
      </c>
      <c r="N182" s="61">
        <f>1+(M182/30-1)*0.4</f>
        <v>1.34</v>
      </c>
      <c r="O182" s="61">
        <f>K182*L182*N182</f>
        <v>75.04</v>
      </c>
      <c r="P182" s="61">
        <f t="shared" si="38"/>
        <v>120</v>
      </c>
      <c r="Q182" s="61">
        <v>1.2</v>
      </c>
      <c r="R182" s="61">
        <f t="shared" si="36"/>
        <v>144</v>
      </c>
    </row>
    <row r="183" spans="1:18" s="37" customFormat="1" ht="12">
      <c r="A183" s="64" t="s">
        <v>374</v>
      </c>
      <c r="B183" s="59" t="s">
        <v>27</v>
      </c>
      <c r="C183" s="65" t="s">
        <v>176</v>
      </c>
      <c r="D183" s="59" t="s">
        <v>322</v>
      </c>
      <c r="E183" s="59" t="s">
        <v>134</v>
      </c>
      <c r="F183" s="59" t="s">
        <v>127</v>
      </c>
      <c r="G183" s="63">
        <v>105</v>
      </c>
      <c r="H183" s="63">
        <f>0.85+0.005*G183</f>
        <v>1.375</v>
      </c>
      <c r="I183" s="63">
        <v>30</v>
      </c>
      <c r="J183" s="63">
        <f t="shared" si="37"/>
        <v>41.25</v>
      </c>
      <c r="K183" s="63"/>
      <c r="L183" s="63"/>
      <c r="M183" s="63"/>
      <c r="N183" s="63"/>
      <c r="O183" s="63"/>
      <c r="P183" s="63">
        <f t="shared" si="38"/>
        <v>41.25</v>
      </c>
      <c r="Q183" s="63">
        <v>1.2</v>
      </c>
      <c r="R183" s="63">
        <f t="shared" si="36"/>
        <v>49.5</v>
      </c>
    </row>
    <row r="184" spans="1:18" s="37" customFormat="1" ht="12">
      <c r="A184" s="42" t="s">
        <v>375</v>
      </c>
      <c r="B184" s="59" t="s">
        <v>154</v>
      </c>
      <c r="C184" s="44" t="s">
        <v>212</v>
      </c>
      <c r="D184" s="43" t="s">
        <v>376</v>
      </c>
      <c r="E184" s="43" t="s">
        <v>35</v>
      </c>
      <c r="F184" s="59" t="s">
        <v>124</v>
      </c>
      <c r="G184" s="63">
        <v>63</v>
      </c>
      <c r="H184" s="61">
        <v>1.2</v>
      </c>
      <c r="I184" s="66">
        <v>40</v>
      </c>
      <c r="J184" s="63">
        <f t="shared" si="37"/>
        <v>48</v>
      </c>
      <c r="K184" s="63"/>
      <c r="L184" s="63"/>
      <c r="M184" s="61"/>
      <c r="N184" s="61"/>
      <c r="O184" s="61"/>
      <c r="P184" s="61">
        <f t="shared" si="38"/>
        <v>48</v>
      </c>
      <c r="Q184" s="61">
        <v>1.2</v>
      </c>
      <c r="R184" s="61">
        <f t="shared" si="36"/>
        <v>57.599999999999994</v>
      </c>
    </row>
    <row r="185" spans="1:18" s="37" customFormat="1" ht="12">
      <c r="A185" s="42" t="s">
        <v>375</v>
      </c>
      <c r="B185" s="59" t="s">
        <v>154</v>
      </c>
      <c r="C185" s="44" t="s">
        <v>212</v>
      </c>
      <c r="D185" s="43" t="s">
        <v>373</v>
      </c>
      <c r="E185" s="59" t="s">
        <v>134</v>
      </c>
      <c r="F185" s="59" t="s">
        <v>124</v>
      </c>
      <c r="G185" s="63">
        <v>111</v>
      </c>
      <c r="H185" s="61">
        <f>0.85+0.005*G185</f>
        <v>1.405</v>
      </c>
      <c r="I185" s="66">
        <v>20</v>
      </c>
      <c r="J185" s="63">
        <f t="shared" si="37"/>
        <v>28.1</v>
      </c>
      <c r="K185" s="63"/>
      <c r="L185" s="63"/>
      <c r="M185" s="61"/>
      <c r="N185" s="61"/>
      <c r="O185" s="61"/>
      <c r="P185" s="61">
        <f t="shared" si="38"/>
        <v>28.1</v>
      </c>
      <c r="Q185" s="61">
        <v>1.2</v>
      </c>
      <c r="R185" s="61">
        <f t="shared" si="36"/>
        <v>33.72</v>
      </c>
    </row>
    <row r="186" spans="1:18" s="37" customFormat="1" ht="12">
      <c r="A186" s="64" t="s">
        <v>375</v>
      </c>
      <c r="B186" s="59" t="s">
        <v>154</v>
      </c>
      <c r="C186" s="65" t="s">
        <v>212</v>
      </c>
      <c r="D186" s="59" t="s">
        <v>325</v>
      </c>
      <c r="E186" s="59" t="s">
        <v>359</v>
      </c>
      <c r="F186" s="59" t="s">
        <v>127</v>
      </c>
      <c r="G186" s="63">
        <v>35</v>
      </c>
      <c r="H186" s="63">
        <v>1.2</v>
      </c>
      <c r="I186" s="63">
        <v>4</v>
      </c>
      <c r="J186" s="63">
        <f t="shared" si="37"/>
        <v>4.8</v>
      </c>
      <c r="K186" s="63"/>
      <c r="L186" s="63"/>
      <c r="M186" s="63"/>
      <c r="N186" s="63"/>
      <c r="O186" s="63"/>
      <c r="P186" s="63">
        <f t="shared" si="38"/>
        <v>4.8</v>
      </c>
      <c r="Q186" s="63">
        <v>1</v>
      </c>
      <c r="R186" s="63">
        <f t="shared" si="36"/>
        <v>4.8</v>
      </c>
    </row>
    <row r="187" spans="1:18" s="37" customFormat="1" ht="12">
      <c r="A187" s="64" t="s">
        <v>375</v>
      </c>
      <c r="B187" s="59" t="s">
        <v>154</v>
      </c>
      <c r="C187" s="65" t="s">
        <v>212</v>
      </c>
      <c r="D187" s="59" t="s">
        <v>325</v>
      </c>
      <c r="E187" s="59" t="s">
        <v>326</v>
      </c>
      <c r="F187" s="59" t="s">
        <v>127</v>
      </c>
      <c r="G187" s="63">
        <v>49</v>
      </c>
      <c r="H187" s="63">
        <v>1.2</v>
      </c>
      <c r="I187" s="63">
        <v>4</v>
      </c>
      <c r="J187" s="63">
        <f t="shared" si="37"/>
        <v>4.8</v>
      </c>
      <c r="K187" s="63"/>
      <c r="L187" s="63"/>
      <c r="M187" s="63"/>
      <c r="N187" s="63"/>
      <c r="O187" s="63"/>
      <c r="P187" s="63">
        <f t="shared" si="38"/>
        <v>4.8</v>
      </c>
      <c r="Q187" s="63">
        <v>1</v>
      </c>
      <c r="R187" s="63">
        <f t="shared" si="36"/>
        <v>4.8</v>
      </c>
    </row>
    <row r="188" spans="1:18" s="37" customFormat="1" ht="12">
      <c r="A188" s="42" t="s">
        <v>375</v>
      </c>
      <c r="B188" s="59" t="s">
        <v>154</v>
      </c>
      <c r="C188" s="44" t="s">
        <v>212</v>
      </c>
      <c r="D188" s="43" t="s">
        <v>377</v>
      </c>
      <c r="E188" s="59" t="s">
        <v>214</v>
      </c>
      <c r="F188" s="59" t="s">
        <v>124</v>
      </c>
      <c r="G188" s="63">
        <v>119</v>
      </c>
      <c r="H188" s="61">
        <f>0.85+0.005*G188</f>
        <v>1.4449999999999998</v>
      </c>
      <c r="I188" s="66">
        <v>40</v>
      </c>
      <c r="J188" s="63">
        <f t="shared" si="37"/>
        <v>57.8</v>
      </c>
      <c r="K188" s="63"/>
      <c r="L188" s="63"/>
      <c r="M188" s="61"/>
      <c r="N188" s="61"/>
      <c r="O188" s="61"/>
      <c r="P188" s="61">
        <f t="shared" si="38"/>
        <v>57.8</v>
      </c>
      <c r="Q188" s="61">
        <v>1</v>
      </c>
      <c r="R188" s="61">
        <f t="shared" si="36"/>
        <v>57.8</v>
      </c>
    </row>
    <row r="189" spans="1:18" s="37" customFormat="1" ht="12">
      <c r="A189" s="64" t="s">
        <v>375</v>
      </c>
      <c r="B189" s="59" t="s">
        <v>154</v>
      </c>
      <c r="C189" s="65" t="s">
        <v>212</v>
      </c>
      <c r="D189" s="59" t="s">
        <v>377</v>
      </c>
      <c r="E189" s="59" t="s">
        <v>141</v>
      </c>
      <c r="F189" s="59" t="s">
        <v>127</v>
      </c>
      <c r="G189" s="63">
        <v>59</v>
      </c>
      <c r="H189" s="63">
        <v>1.2</v>
      </c>
      <c r="I189" s="63">
        <v>40</v>
      </c>
      <c r="J189" s="63">
        <f t="shared" si="37"/>
        <v>48</v>
      </c>
      <c r="K189" s="63"/>
      <c r="L189" s="63"/>
      <c r="M189" s="63"/>
      <c r="N189" s="63"/>
      <c r="O189" s="63"/>
      <c r="P189" s="63">
        <f t="shared" si="38"/>
        <v>48</v>
      </c>
      <c r="Q189" s="63">
        <v>1</v>
      </c>
      <c r="R189" s="63">
        <f t="shared" si="36"/>
        <v>48</v>
      </c>
    </row>
    <row r="190" spans="1:18" s="37" customFormat="1" ht="12">
      <c r="A190" s="64" t="s">
        <v>378</v>
      </c>
      <c r="B190" s="59" t="s">
        <v>121</v>
      </c>
      <c r="C190" s="65" t="s">
        <v>207</v>
      </c>
      <c r="D190" s="59" t="s">
        <v>379</v>
      </c>
      <c r="E190" s="59" t="s">
        <v>141</v>
      </c>
      <c r="F190" s="59" t="s">
        <v>127</v>
      </c>
      <c r="G190" s="63">
        <v>59</v>
      </c>
      <c r="H190" s="63">
        <v>1.2</v>
      </c>
      <c r="I190" s="63">
        <v>24</v>
      </c>
      <c r="J190" s="63">
        <f t="shared" si="37"/>
        <v>28.799999999999997</v>
      </c>
      <c r="K190" s="63">
        <v>6</v>
      </c>
      <c r="L190" s="63">
        <v>1</v>
      </c>
      <c r="M190" s="63">
        <f>G190/L190</f>
        <v>59</v>
      </c>
      <c r="N190" s="63">
        <f>1+(M190/30-1)*0.4</f>
        <v>1.3866666666666667</v>
      </c>
      <c r="O190" s="63">
        <f>K190*L190*N190</f>
        <v>8.32</v>
      </c>
      <c r="P190" s="63">
        <f t="shared" si="38"/>
        <v>37.12</v>
      </c>
      <c r="Q190" s="63">
        <v>1</v>
      </c>
      <c r="R190" s="63">
        <f t="shared" si="36"/>
        <v>37.12</v>
      </c>
    </row>
    <row r="191" spans="1:20" s="37" customFormat="1" ht="12.75" thickBot="1">
      <c r="A191" s="86" t="s">
        <v>99</v>
      </c>
      <c r="B191" s="87" t="s">
        <v>144</v>
      </c>
      <c r="C191" s="87" t="s">
        <v>150</v>
      </c>
      <c r="D191" s="87" t="s">
        <v>155</v>
      </c>
      <c r="E191" s="87" t="s">
        <v>147</v>
      </c>
      <c r="F191" s="87" t="s">
        <v>127</v>
      </c>
      <c r="G191" s="88">
        <v>126</v>
      </c>
      <c r="H191" s="88">
        <f>0.85+0.005*G191</f>
        <v>1.48</v>
      </c>
      <c r="I191" s="88"/>
      <c r="J191" s="88">
        <f t="shared" si="37"/>
        <v>0</v>
      </c>
      <c r="K191" s="88">
        <v>15</v>
      </c>
      <c r="L191" s="88">
        <v>2</v>
      </c>
      <c r="M191" s="88">
        <f>G191/L191</f>
        <v>63</v>
      </c>
      <c r="N191" s="88">
        <f>1+(M191/30-1)*0.4</f>
        <v>1.44</v>
      </c>
      <c r="O191" s="88">
        <f>K191*L191*N191</f>
        <v>43.199999999999996</v>
      </c>
      <c r="P191" s="88">
        <f t="shared" si="38"/>
        <v>43.199999999999996</v>
      </c>
      <c r="Q191" s="88">
        <v>1</v>
      </c>
      <c r="R191" s="88">
        <f t="shared" si="36"/>
        <v>43.199999999999996</v>
      </c>
      <c r="T191" s="37" t="s">
        <v>380</v>
      </c>
    </row>
    <row r="192" spans="1:20" s="37" customFormat="1" ht="12">
      <c r="A192" s="89"/>
      <c r="B192" s="89"/>
      <c r="C192" s="90"/>
      <c r="D192" s="89"/>
      <c r="E192" s="89"/>
      <c r="F192" s="89"/>
      <c r="I192" s="91"/>
      <c r="J192" s="91"/>
      <c r="R192" s="37">
        <f>SUM(R3:R191)</f>
        <v>8888.499999999998</v>
      </c>
      <c r="S192" s="37">
        <v>80</v>
      </c>
      <c r="T192" s="37">
        <f>R192/S192</f>
        <v>111.10624999999997</v>
      </c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" sqref="P2"/>
    </sheetView>
  </sheetViews>
  <sheetFormatPr defaultColWidth="9.00390625" defaultRowHeight="14.25"/>
  <sheetData>
    <row r="1" spans="1:16" s="37" customFormat="1" ht="36">
      <c r="A1" s="38" t="s">
        <v>6</v>
      </c>
      <c r="B1" s="39" t="s">
        <v>7</v>
      </c>
      <c r="C1" s="40" t="s">
        <v>8</v>
      </c>
      <c r="D1" s="39" t="s">
        <v>9</v>
      </c>
      <c r="E1" s="39" t="s">
        <v>10</v>
      </c>
      <c r="F1" s="39" t="s">
        <v>0</v>
      </c>
      <c r="G1" s="41" t="s">
        <v>11</v>
      </c>
      <c r="H1" s="40" t="s">
        <v>12</v>
      </c>
      <c r="I1" s="40" t="s">
        <v>13</v>
      </c>
      <c r="J1" s="39" t="s">
        <v>14</v>
      </c>
      <c r="K1" s="39" t="s">
        <v>15</v>
      </c>
      <c r="L1" s="39" t="s">
        <v>16</v>
      </c>
      <c r="M1" s="39" t="s">
        <v>17</v>
      </c>
      <c r="N1" s="39" t="s">
        <v>18</v>
      </c>
      <c r="O1" s="41" t="s">
        <v>19</v>
      </c>
      <c r="P1" s="93" t="s">
        <v>20</v>
      </c>
    </row>
    <row r="2" spans="1:16" s="37" customFormat="1" ht="12">
      <c r="A2" s="42" t="s">
        <v>21</v>
      </c>
      <c r="B2" s="43" t="s">
        <v>22</v>
      </c>
      <c r="C2" s="44" t="s">
        <v>23</v>
      </c>
      <c r="D2" s="45" t="s">
        <v>24</v>
      </c>
      <c r="E2" s="45" t="s">
        <v>25</v>
      </c>
      <c r="F2" s="46">
        <v>126</v>
      </c>
      <c r="G2" s="47">
        <f>0.85+0.005*F2</f>
        <v>1.48</v>
      </c>
      <c r="H2" s="46">
        <v>36</v>
      </c>
      <c r="I2" s="48">
        <f aca="true" t="shared" si="0" ref="I2:I29">G2*H2</f>
        <v>53.28</v>
      </c>
      <c r="J2" s="46"/>
      <c r="K2" s="46"/>
      <c r="L2" s="46"/>
      <c r="M2" s="46"/>
      <c r="N2" s="46"/>
      <c r="O2" s="47">
        <f aca="true" t="shared" si="1" ref="O2:O29">I2+N2</f>
        <v>53.28</v>
      </c>
      <c r="P2" s="49">
        <v>53.28</v>
      </c>
    </row>
    <row r="3" spans="1:16" s="37" customFormat="1" ht="12">
      <c r="A3" s="42" t="s">
        <v>26</v>
      </c>
      <c r="B3" s="43" t="s">
        <v>27</v>
      </c>
      <c r="C3" s="44" t="s">
        <v>28</v>
      </c>
      <c r="D3" s="45" t="s">
        <v>29</v>
      </c>
      <c r="E3" s="45" t="s">
        <v>30</v>
      </c>
      <c r="F3" s="46">
        <v>111</v>
      </c>
      <c r="G3" s="47">
        <f>0.85+0.005*F3</f>
        <v>1.405</v>
      </c>
      <c r="H3" s="46">
        <v>14</v>
      </c>
      <c r="I3" s="48">
        <f t="shared" si="0"/>
        <v>19.67</v>
      </c>
      <c r="J3" s="46"/>
      <c r="K3" s="46"/>
      <c r="L3" s="46"/>
      <c r="M3" s="46"/>
      <c r="N3" s="46"/>
      <c r="O3" s="47">
        <f t="shared" si="1"/>
        <v>19.67</v>
      </c>
      <c r="P3" s="49">
        <v>89.92</v>
      </c>
    </row>
    <row r="4" spans="1:16" s="37" customFormat="1" ht="12">
      <c r="A4" s="42" t="s">
        <v>31</v>
      </c>
      <c r="B4" s="43" t="s">
        <v>32</v>
      </c>
      <c r="C4" s="44" t="s">
        <v>33</v>
      </c>
      <c r="D4" s="45" t="s">
        <v>34</v>
      </c>
      <c r="E4" s="45" t="s">
        <v>35</v>
      </c>
      <c r="F4" s="46">
        <v>63</v>
      </c>
      <c r="G4" s="47">
        <v>1.2</v>
      </c>
      <c r="H4" s="46">
        <v>34</v>
      </c>
      <c r="I4" s="48">
        <f t="shared" si="0"/>
        <v>40.8</v>
      </c>
      <c r="J4" s="46">
        <v>16</v>
      </c>
      <c r="K4" s="46">
        <v>2</v>
      </c>
      <c r="L4" s="46">
        <f aca="true" t="shared" si="2" ref="L4:L10">F4/K4</f>
        <v>31.5</v>
      </c>
      <c r="M4" s="46">
        <f aca="true" t="shared" si="3" ref="M4:M10">1+(L4/30-1)*0.6</f>
        <v>1.03</v>
      </c>
      <c r="N4" s="46">
        <f aca="true" t="shared" si="4" ref="N4:N10">J4*K4*M4</f>
        <v>32.96</v>
      </c>
      <c r="O4" s="47">
        <f t="shared" si="1"/>
        <v>73.75999999999999</v>
      </c>
      <c r="P4" s="49">
        <v>73.76</v>
      </c>
    </row>
    <row r="5" spans="1:16" s="37" customFormat="1" ht="12">
      <c r="A5" s="42" t="s">
        <v>36</v>
      </c>
      <c r="B5" s="43" t="s">
        <v>27</v>
      </c>
      <c r="C5" s="44" t="s">
        <v>28</v>
      </c>
      <c r="D5" s="45" t="s">
        <v>37</v>
      </c>
      <c r="E5" s="45" t="s">
        <v>35</v>
      </c>
      <c r="F5" s="46">
        <v>63</v>
      </c>
      <c r="G5" s="47">
        <v>1.2</v>
      </c>
      <c r="H5" s="46">
        <v>16</v>
      </c>
      <c r="I5" s="48">
        <f t="shared" si="0"/>
        <v>19.2</v>
      </c>
      <c r="J5" s="46">
        <v>4</v>
      </c>
      <c r="K5" s="46">
        <v>2</v>
      </c>
      <c r="L5" s="46">
        <f t="shared" si="2"/>
        <v>31.5</v>
      </c>
      <c r="M5" s="46">
        <f t="shared" si="3"/>
        <v>1.03</v>
      </c>
      <c r="N5" s="46">
        <f t="shared" si="4"/>
        <v>8.24</v>
      </c>
      <c r="O5" s="47">
        <f t="shared" si="1"/>
        <v>27.439999999999998</v>
      </c>
      <c r="P5" s="49">
        <v>140.8</v>
      </c>
    </row>
    <row r="6" spans="1:16" s="37" customFormat="1" ht="12">
      <c r="A6" s="42" t="s">
        <v>38</v>
      </c>
      <c r="B6" s="43" t="s">
        <v>22</v>
      </c>
      <c r="C6" s="44" t="s">
        <v>39</v>
      </c>
      <c r="D6" s="45" t="s">
        <v>40</v>
      </c>
      <c r="E6" s="45" t="s">
        <v>30</v>
      </c>
      <c r="F6" s="46">
        <v>111</v>
      </c>
      <c r="G6" s="47">
        <f>0.85+0.005*F6</f>
        <v>1.405</v>
      </c>
      <c r="H6" s="46">
        <v>48</v>
      </c>
      <c r="I6" s="48">
        <f t="shared" si="0"/>
        <v>67.44</v>
      </c>
      <c r="J6" s="46">
        <v>12</v>
      </c>
      <c r="K6" s="46">
        <v>2</v>
      </c>
      <c r="L6" s="46">
        <f t="shared" si="2"/>
        <v>55.5</v>
      </c>
      <c r="M6" s="46">
        <f t="shared" si="3"/>
        <v>1.51</v>
      </c>
      <c r="N6" s="46">
        <f t="shared" si="4"/>
        <v>36.24</v>
      </c>
      <c r="O6" s="47">
        <f t="shared" si="1"/>
        <v>103.68</v>
      </c>
      <c r="P6" s="49">
        <v>103.68</v>
      </c>
    </row>
    <row r="7" spans="1:16" s="37" customFormat="1" ht="12">
      <c r="A7" s="42" t="s">
        <v>41</v>
      </c>
      <c r="B7" s="43" t="s">
        <v>27</v>
      </c>
      <c r="C7" s="44" t="s">
        <v>28</v>
      </c>
      <c r="D7" s="45" t="s">
        <v>42</v>
      </c>
      <c r="E7" s="45" t="s">
        <v>43</v>
      </c>
      <c r="F7" s="46">
        <v>100</v>
      </c>
      <c r="G7" s="47">
        <f>0.85+0.005*F7</f>
        <v>1.35</v>
      </c>
      <c r="H7" s="46">
        <v>40</v>
      </c>
      <c r="I7" s="48">
        <f t="shared" si="0"/>
        <v>54</v>
      </c>
      <c r="J7" s="46">
        <v>20</v>
      </c>
      <c r="K7" s="46">
        <v>2</v>
      </c>
      <c r="L7" s="46">
        <f t="shared" si="2"/>
        <v>50</v>
      </c>
      <c r="M7" s="46">
        <f t="shared" si="3"/>
        <v>1.4</v>
      </c>
      <c r="N7" s="46">
        <f t="shared" si="4"/>
        <v>56</v>
      </c>
      <c r="O7" s="47">
        <f t="shared" si="1"/>
        <v>110</v>
      </c>
      <c r="P7" s="49">
        <v>110</v>
      </c>
    </row>
    <row r="8" spans="1:16" s="37" customFormat="1" ht="12">
      <c r="A8" s="42" t="s">
        <v>44</v>
      </c>
      <c r="B8" s="43" t="s">
        <v>27</v>
      </c>
      <c r="C8" s="44" t="s">
        <v>46</v>
      </c>
      <c r="D8" s="45" t="s">
        <v>47</v>
      </c>
      <c r="E8" s="45" t="s">
        <v>35</v>
      </c>
      <c r="F8" s="46">
        <v>63</v>
      </c>
      <c r="G8" s="47">
        <v>1.2</v>
      </c>
      <c r="H8" s="46">
        <v>14</v>
      </c>
      <c r="I8" s="48">
        <f t="shared" si="0"/>
        <v>16.8</v>
      </c>
      <c r="J8" s="46">
        <v>6</v>
      </c>
      <c r="K8" s="46">
        <v>9</v>
      </c>
      <c r="L8" s="46">
        <f t="shared" si="2"/>
        <v>7</v>
      </c>
      <c r="M8" s="46">
        <f t="shared" si="3"/>
        <v>0.54</v>
      </c>
      <c r="N8" s="46">
        <f t="shared" si="4"/>
        <v>29.160000000000004</v>
      </c>
      <c r="O8" s="47">
        <f t="shared" si="1"/>
        <v>45.96000000000001</v>
      </c>
      <c r="P8" s="49">
        <v>45.96</v>
      </c>
    </row>
    <row r="9" spans="1:16" s="37" customFormat="1" ht="12">
      <c r="A9" s="42" t="s">
        <v>48</v>
      </c>
      <c r="B9" s="43" t="s">
        <v>27</v>
      </c>
      <c r="C9" s="44" t="s">
        <v>49</v>
      </c>
      <c r="D9" s="45" t="s">
        <v>50</v>
      </c>
      <c r="E9" s="45" t="s">
        <v>51</v>
      </c>
      <c r="F9" s="46">
        <v>126</v>
      </c>
      <c r="G9" s="47">
        <f>0.85+0.005*F9</f>
        <v>1.48</v>
      </c>
      <c r="H9" s="46">
        <v>48</v>
      </c>
      <c r="I9" s="48">
        <f t="shared" si="0"/>
        <v>71.03999999999999</v>
      </c>
      <c r="J9" s="46">
        <v>20</v>
      </c>
      <c r="K9" s="46">
        <v>3</v>
      </c>
      <c r="L9" s="46">
        <f t="shared" si="2"/>
        <v>42</v>
      </c>
      <c r="M9" s="46">
        <f t="shared" si="3"/>
        <v>1.24</v>
      </c>
      <c r="N9" s="46">
        <f t="shared" si="4"/>
        <v>74.4</v>
      </c>
      <c r="O9" s="47">
        <f t="shared" si="1"/>
        <v>145.44</v>
      </c>
      <c r="P9" s="49">
        <v>145.44</v>
      </c>
    </row>
    <row r="10" spans="1:16" s="37" customFormat="1" ht="12">
      <c r="A10" s="42" t="s">
        <v>52</v>
      </c>
      <c r="B10" s="43" t="s">
        <v>27</v>
      </c>
      <c r="C10" s="44" t="s">
        <v>53</v>
      </c>
      <c r="D10" s="45" t="s">
        <v>54</v>
      </c>
      <c r="E10" s="45" t="s">
        <v>55</v>
      </c>
      <c r="F10" s="46">
        <v>105</v>
      </c>
      <c r="G10" s="47">
        <f>0.85+0.005*F10</f>
        <v>1.375</v>
      </c>
      <c r="H10" s="46">
        <v>36</v>
      </c>
      <c r="I10" s="48">
        <f t="shared" si="0"/>
        <v>49.5</v>
      </c>
      <c r="J10" s="46">
        <v>12</v>
      </c>
      <c r="K10" s="46">
        <v>2</v>
      </c>
      <c r="L10" s="46">
        <f t="shared" si="2"/>
        <v>52.5</v>
      </c>
      <c r="M10" s="46">
        <f t="shared" si="3"/>
        <v>1.45</v>
      </c>
      <c r="N10" s="46">
        <f t="shared" si="4"/>
        <v>34.8</v>
      </c>
      <c r="O10" s="47">
        <f t="shared" si="1"/>
        <v>84.3</v>
      </c>
      <c r="P10" s="49">
        <v>184.2</v>
      </c>
    </row>
    <row r="11" spans="1:16" s="37" customFormat="1" ht="12">
      <c r="A11" s="42" t="s">
        <v>56</v>
      </c>
      <c r="B11" s="43" t="s">
        <v>27</v>
      </c>
      <c r="C11" s="44" t="s">
        <v>57</v>
      </c>
      <c r="D11" s="45" t="s">
        <v>58</v>
      </c>
      <c r="E11" s="45" t="s">
        <v>35</v>
      </c>
      <c r="F11" s="46">
        <v>63</v>
      </c>
      <c r="G11" s="47">
        <v>1.2</v>
      </c>
      <c r="H11" s="46">
        <v>22</v>
      </c>
      <c r="I11" s="48">
        <f t="shared" si="0"/>
        <v>26.4</v>
      </c>
      <c r="J11" s="46"/>
      <c r="K11" s="46"/>
      <c r="L11" s="46"/>
      <c r="M11" s="46"/>
      <c r="N11" s="46"/>
      <c r="O11" s="47">
        <f t="shared" si="1"/>
        <v>26.4</v>
      </c>
      <c r="P11" s="49">
        <v>148.47</v>
      </c>
    </row>
    <row r="12" spans="1:16" s="37" customFormat="1" ht="12">
      <c r="A12" s="42" t="s">
        <v>59</v>
      </c>
      <c r="B12" s="43" t="s">
        <v>1</v>
      </c>
      <c r="C12" s="44" t="s">
        <v>45</v>
      </c>
      <c r="D12" s="45" t="s">
        <v>60</v>
      </c>
      <c r="E12" s="45" t="s">
        <v>35</v>
      </c>
      <c r="F12" s="46">
        <v>63</v>
      </c>
      <c r="G12" s="47">
        <v>1.2</v>
      </c>
      <c r="H12" s="46"/>
      <c r="I12" s="48">
        <f t="shared" si="0"/>
        <v>0</v>
      </c>
      <c r="J12" s="46">
        <v>20</v>
      </c>
      <c r="K12" s="46">
        <v>2</v>
      </c>
      <c r="L12" s="46">
        <f>F12/K12</f>
        <v>31.5</v>
      </c>
      <c r="M12" s="46">
        <f>1+(L12/30-1)*0.6</f>
        <v>1.03</v>
      </c>
      <c r="N12" s="46">
        <f>J12*K12*M12</f>
        <v>41.2</v>
      </c>
      <c r="O12" s="47">
        <f t="shared" si="1"/>
        <v>41.2</v>
      </c>
      <c r="P12" s="49">
        <v>61.72</v>
      </c>
    </row>
    <row r="13" spans="1:16" s="37" customFormat="1" ht="12">
      <c r="A13" s="42" t="s">
        <v>61</v>
      </c>
      <c r="B13" s="43" t="s">
        <v>22</v>
      </c>
      <c r="C13" s="44" t="s">
        <v>23</v>
      </c>
      <c r="D13" s="45" t="s">
        <v>62</v>
      </c>
      <c r="E13" s="45" t="s">
        <v>55</v>
      </c>
      <c r="F13" s="46">
        <v>105</v>
      </c>
      <c r="G13" s="47">
        <f>0.85+0.005*F13</f>
        <v>1.375</v>
      </c>
      <c r="H13" s="46"/>
      <c r="I13" s="48">
        <f t="shared" si="0"/>
        <v>0</v>
      </c>
      <c r="J13" s="46">
        <v>50</v>
      </c>
      <c r="K13" s="46">
        <v>2</v>
      </c>
      <c r="L13" s="46">
        <f>F13/K13</f>
        <v>52.5</v>
      </c>
      <c r="M13" s="46">
        <f>1+(L13/30-1)*0.6</f>
        <v>1.45</v>
      </c>
      <c r="N13" s="46">
        <f>J13*K13*M13</f>
        <v>145</v>
      </c>
      <c r="O13" s="47">
        <f t="shared" si="1"/>
        <v>145</v>
      </c>
      <c r="P13" s="49">
        <v>145</v>
      </c>
    </row>
    <row r="14" spans="1:16" s="37" customFormat="1" ht="12">
      <c r="A14" s="42" t="s">
        <v>63</v>
      </c>
      <c r="B14" s="43" t="s">
        <v>32</v>
      </c>
      <c r="C14" s="44" t="s">
        <v>64</v>
      </c>
      <c r="D14" s="45" t="s">
        <v>58</v>
      </c>
      <c r="E14" s="45" t="s">
        <v>35</v>
      </c>
      <c r="F14" s="46">
        <v>63</v>
      </c>
      <c r="G14" s="47">
        <v>1.2</v>
      </c>
      <c r="H14" s="46"/>
      <c r="I14" s="48">
        <f t="shared" si="0"/>
        <v>0</v>
      </c>
      <c r="J14" s="46">
        <v>8</v>
      </c>
      <c r="K14" s="46">
        <v>2</v>
      </c>
      <c r="L14" s="46">
        <f>F14/K14</f>
        <v>31.5</v>
      </c>
      <c r="M14" s="46">
        <f>1+(L14/30-1)*0.6</f>
        <v>1.03</v>
      </c>
      <c r="N14" s="46">
        <f>J14*K14*M14</f>
        <v>16.48</v>
      </c>
      <c r="O14" s="47">
        <f t="shared" si="1"/>
        <v>16.48</v>
      </c>
      <c r="P14" s="49">
        <v>52.72</v>
      </c>
    </row>
    <row r="15" spans="1:16" s="37" customFormat="1" ht="12">
      <c r="A15" s="42" t="s">
        <v>65</v>
      </c>
      <c r="B15" s="43" t="s">
        <v>27</v>
      </c>
      <c r="C15" s="44" t="s">
        <v>66</v>
      </c>
      <c r="D15" s="45" t="s">
        <v>67</v>
      </c>
      <c r="E15" s="45" t="s">
        <v>43</v>
      </c>
      <c r="F15" s="46">
        <v>100</v>
      </c>
      <c r="G15" s="47">
        <f>0.85+0.005*F15</f>
        <v>1.35</v>
      </c>
      <c r="H15" s="46">
        <v>20</v>
      </c>
      <c r="I15" s="48">
        <f t="shared" si="0"/>
        <v>27</v>
      </c>
      <c r="J15" s="46"/>
      <c r="K15" s="46"/>
      <c r="L15" s="46"/>
      <c r="M15" s="46"/>
      <c r="N15" s="46"/>
      <c r="O15" s="47">
        <f t="shared" si="1"/>
        <v>27</v>
      </c>
      <c r="P15" s="49">
        <v>27</v>
      </c>
    </row>
    <row r="16" spans="1:16" s="37" customFormat="1" ht="12">
      <c r="A16" s="42" t="s">
        <v>68</v>
      </c>
      <c r="B16" s="43" t="s">
        <v>32</v>
      </c>
      <c r="C16" s="44" t="s">
        <v>66</v>
      </c>
      <c r="D16" s="45" t="s">
        <v>69</v>
      </c>
      <c r="E16" s="45" t="s">
        <v>35</v>
      </c>
      <c r="F16" s="46">
        <v>63</v>
      </c>
      <c r="G16" s="47">
        <v>1.2</v>
      </c>
      <c r="H16" s="46">
        <v>20</v>
      </c>
      <c r="I16" s="48">
        <f t="shared" si="0"/>
        <v>24</v>
      </c>
      <c r="J16" s="46"/>
      <c r="K16" s="46"/>
      <c r="L16" s="46"/>
      <c r="M16" s="46"/>
      <c r="N16" s="46"/>
      <c r="O16" s="47">
        <f t="shared" si="1"/>
        <v>24</v>
      </c>
      <c r="P16" s="49">
        <v>24</v>
      </c>
    </row>
    <row r="17" spans="1:16" s="37" customFormat="1" ht="12">
      <c r="A17" s="42" t="s">
        <v>70</v>
      </c>
      <c r="B17" s="43" t="s">
        <v>22</v>
      </c>
      <c r="C17" s="44" t="s">
        <v>71</v>
      </c>
      <c r="D17" s="45" t="s">
        <v>72</v>
      </c>
      <c r="E17" s="45" t="s">
        <v>51</v>
      </c>
      <c r="F17" s="46">
        <v>126</v>
      </c>
      <c r="G17" s="47">
        <f>0.85+0.005*F17</f>
        <v>1.48</v>
      </c>
      <c r="H17" s="46">
        <v>32</v>
      </c>
      <c r="I17" s="48">
        <f t="shared" si="0"/>
        <v>47.36</v>
      </c>
      <c r="J17" s="46">
        <v>32</v>
      </c>
      <c r="K17" s="46">
        <v>3</v>
      </c>
      <c r="L17" s="46">
        <f>F17/K17</f>
        <v>42</v>
      </c>
      <c r="M17" s="46">
        <f>1+(L17/30-1)*0.6</f>
        <v>1.24</v>
      </c>
      <c r="N17" s="46">
        <f>J17*K17*M17</f>
        <v>119.03999999999999</v>
      </c>
      <c r="O17" s="47">
        <f t="shared" si="1"/>
        <v>166.39999999999998</v>
      </c>
      <c r="P17" s="49">
        <v>299.2</v>
      </c>
    </row>
    <row r="18" spans="1:16" s="37" customFormat="1" ht="12">
      <c r="A18" s="42" t="s">
        <v>73</v>
      </c>
      <c r="B18" s="43" t="s">
        <v>32</v>
      </c>
      <c r="C18" s="44" t="s">
        <v>64</v>
      </c>
      <c r="D18" s="45" t="s">
        <v>74</v>
      </c>
      <c r="E18" s="45" t="s">
        <v>25</v>
      </c>
      <c r="F18" s="46">
        <v>126</v>
      </c>
      <c r="G18" s="47">
        <f>0.85+0.005*F18</f>
        <v>1.48</v>
      </c>
      <c r="H18" s="46">
        <v>42</v>
      </c>
      <c r="I18" s="48">
        <f t="shared" si="0"/>
        <v>62.16</v>
      </c>
      <c r="J18" s="46">
        <v>11</v>
      </c>
      <c r="K18" s="46">
        <v>6</v>
      </c>
      <c r="L18" s="46">
        <f>F18/K18</f>
        <v>21</v>
      </c>
      <c r="M18" s="46">
        <f>1+(L18/30-1)*0.6</f>
        <v>0.82</v>
      </c>
      <c r="N18" s="46">
        <f>J18*K18*M18</f>
        <v>54.12</v>
      </c>
      <c r="O18" s="47">
        <f t="shared" si="1"/>
        <v>116.28</v>
      </c>
      <c r="P18" s="49">
        <v>116.28</v>
      </c>
    </row>
    <row r="19" spans="1:16" s="37" customFormat="1" ht="12">
      <c r="A19" s="42" t="s">
        <v>75</v>
      </c>
      <c r="B19" s="43" t="s">
        <v>77</v>
      </c>
      <c r="C19" s="44" t="s">
        <v>78</v>
      </c>
      <c r="D19" s="45" t="s">
        <v>79</v>
      </c>
      <c r="E19" s="45" t="s">
        <v>51</v>
      </c>
      <c r="F19" s="46">
        <v>126</v>
      </c>
      <c r="G19" s="47">
        <f>0.85+0.005*F19</f>
        <v>1.48</v>
      </c>
      <c r="H19" s="46">
        <v>30</v>
      </c>
      <c r="I19" s="48">
        <f t="shared" si="0"/>
        <v>44.4</v>
      </c>
      <c r="J19" s="46"/>
      <c r="K19" s="46"/>
      <c r="L19" s="46"/>
      <c r="M19" s="46"/>
      <c r="N19" s="46"/>
      <c r="O19" s="47">
        <f t="shared" si="1"/>
        <v>44.4</v>
      </c>
      <c r="P19" s="49">
        <v>44.4</v>
      </c>
    </row>
    <row r="20" spans="1:16" s="37" customFormat="1" ht="12">
      <c r="A20" s="42" t="s">
        <v>80</v>
      </c>
      <c r="B20" s="43" t="s">
        <v>27</v>
      </c>
      <c r="C20" s="44" t="s">
        <v>81</v>
      </c>
      <c r="D20" s="45" t="s">
        <v>60</v>
      </c>
      <c r="E20" s="45" t="s">
        <v>30</v>
      </c>
      <c r="F20" s="46">
        <v>111</v>
      </c>
      <c r="G20" s="47">
        <f>0.85+0.005*F20</f>
        <v>1.405</v>
      </c>
      <c r="H20" s="46">
        <v>10</v>
      </c>
      <c r="I20" s="48">
        <f t="shared" si="0"/>
        <v>14.05</v>
      </c>
      <c r="J20" s="46"/>
      <c r="K20" s="46"/>
      <c r="L20" s="46"/>
      <c r="M20" s="46"/>
      <c r="N20" s="46"/>
      <c r="O20" s="47">
        <f t="shared" si="1"/>
        <v>14.05</v>
      </c>
      <c r="P20" s="49">
        <v>14.05</v>
      </c>
    </row>
    <row r="21" spans="1:16" s="37" customFormat="1" ht="12">
      <c r="A21" s="42" t="s">
        <v>82</v>
      </c>
      <c r="B21" s="43" t="s">
        <v>83</v>
      </c>
      <c r="C21" s="44" t="s">
        <v>81</v>
      </c>
      <c r="D21" s="45" t="s">
        <v>60</v>
      </c>
      <c r="E21" s="45" t="s">
        <v>30</v>
      </c>
      <c r="F21" s="46">
        <v>111</v>
      </c>
      <c r="G21" s="47">
        <f>0.85+0.005*F21</f>
        <v>1.405</v>
      </c>
      <c r="H21" s="46">
        <v>22</v>
      </c>
      <c r="I21" s="48">
        <f t="shared" si="0"/>
        <v>30.91</v>
      </c>
      <c r="J21" s="46"/>
      <c r="K21" s="46"/>
      <c r="L21" s="46"/>
      <c r="M21" s="46"/>
      <c r="N21" s="46"/>
      <c r="O21" s="47">
        <f t="shared" si="1"/>
        <v>30.91</v>
      </c>
      <c r="P21" s="49">
        <v>30.91</v>
      </c>
    </row>
    <row r="22" spans="1:16" s="37" customFormat="1" ht="12">
      <c r="A22" s="42" t="s">
        <v>84</v>
      </c>
      <c r="B22" s="43" t="s">
        <v>32</v>
      </c>
      <c r="C22" s="44" t="s">
        <v>85</v>
      </c>
      <c r="D22" s="45" t="s">
        <v>37</v>
      </c>
      <c r="E22" s="45" t="s">
        <v>35</v>
      </c>
      <c r="F22" s="46">
        <v>63</v>
      </c>
      <c r="G22" s="47">
        <v>1.2</v>
      </c>
      <c r="H22" s="46">
        <v>16</v>
      </c>
      <c r="I22" s="48">
        <f t="shared" si="0"/>
        <v>19.2</v>
      </c>
      <c r="J22" s="46">
        <v>4</v>
      </c>
      <c r="K22" s="46">
        <v>2</v>
      </c>
      <c r="L22" s="46">
        <f aca="true" t="shared" si="5" ref="L22:L29">F22/K22</f>
        <v>31.5</v>
      </c>
      <c r="M22" s="46">
        <f aca="true" t="shared" si="6" ref="M22:M29">1+(L22/30-1)*0.6</f>
        <v>1.03</v>
      </c>
      <c r="N22" s="46">
        <f aca="true" t="shared" si="7" ref="N22:N29">J22*K22*M22</f>
        <v>8.24</v>
      </c>
      <c r="O22" s="47">
        <f t="shared" si="1"/>
        <v>27.439999999999998</v>
      </c>
      <c r="P22" s="49">
        <v>27.44</v>
      </c>
    </row>
    <row r="23" spans="1:16" s="37" customFormat="1" ht="12">
      <c r="A23" s="42" t="s">
        <v>86</v>
      </c>
      <c r="B23" s="43" t="s">
        <v>22</v>
      </c>
      <c r="C23" s="44" t="s">
        <v>87</v>
      </c>
      <c r="D23" s="45" t="s">
        <v>88</v>
      </c>
      <c r="E23" s="45" t="s">
        <v>51</v>
      </c>
      <c r="F23" s="46">
        <v>126</v>
      </c>
      <c r="G23" s="47">
        <f>0.85+0.005*F23</f>
        <v>1.48</v>
      </c>
      <c r="H23" s="46">
        <v>40</v>
      </c>
      <c r="I23" s="48">
        <f t="shared" si="0"/>
        <v>59.2</v>
      </c>
      <c r="J23" s="46">
        <v>20</v>
      </c>
      <c r="K23" s="46">
        <v>3</v>
      </c>
      <c r="L23" s="46">
        <f t="shared" si="5"/>
        <v>42</v>
      </c>
      <c r="M23" s="46">
        <f t="shared" si="6"/>
        <v>1.24</v>
      </c>
      <c r="N23" s="46">
        <f t="shared" si="7"/>
        <v>74.4</v>
      </c>
      <c r="O23" s="47">
        <f t="shared" si="1"/>
        <v>133.60000000000002</v>
      </c>
      <c r="P23" s="49">
        <v>133.6</v>
      </c>
    </row>
    <row r="24" spans="1:16" s="37" customFormat="1" ht="12">
      <c r="A24" s="42" t="s">
        <v>89</v>
      </c>
      <c r="B24" s="43" t="s">
        <v>32</v>
      </c>
      <c r="C24" s="44" t="s">
        <v>90</v>
      </c>
      <c r="D24" s="45" t="s">
        <v>91</v>
      </c>
      <c r="E24" s="45" t="s">
        <v>35</v>
      </c>
      <c r="F24" s="46">
        <v>63</v>
      </c>
      <c r="G24" s="47">
        <v>1.2</v>
      </c>
      <c r="H24" s="46">
        <v>16</v>
      </c>
      <c r="I24" s="48">
        <f t="shared" si="0"/>
        <v>19.2</v>
      </c>
      <c r="J24" s="46">
        <v>4</v>
      </c>
      <c r="K24" s="46">
        <v>2</v>
      </c>
      <c r="L24" s="46">
        <f t="shared" si="5"/>
        <v>31.5</v>
      </c>
      <c r="M24" s="46">
        <f t="shared" si="6"/>
        <v>1.03</v>
      </c>
      <c r="N24" s="46">
        <f t="shared" si="7"/>
        <v>8.24</v>
      </c>
      <c r="O24" s="47">
        <f t="shared" si="1"/>
        <v>27.439999999999998</v>
      </c>
      <c r="P24" s="49">
        <v>146.24</v>
      </c>
    </row>
    <row r="25" spans="1:16" s="37" customFormat="1" ht="12">
      <c r="A25" s="42" t="s">
        <v>92</v>
      </c>
      <c r="B25" s="43" t="s">
        <v>32</v>
      </c>
      <c r="C25" s="44" t="s">
        <v>93</v>
      </c>
      <c r="D25" s="45" t="s">
        <v>94</v>
      </c>
      <c r="E25" s="45" t="s">
        <v>55</v>
      </c>
      <c r="F25" s="46">
        <v>105</v>
      </c>
      <c r="G25" s="47">
        <f>0.85+0.005*F25</f>
        <v>1.375</v>
      </c>
      <c r="H25" s="46"/>
      <c r="I25" s="48">
        <f t="shared" si="0"/>
        <v>0</v>
      </c>
      <c r="J25" s="46">
        <v>32</v>
      </c>
      <c r="K25" s="46">
        <v>4</v>
      </c>
      <c r="L25" s="46">
        <f t="shared" si="5"/>
        <v>26.25</v>
      </c>
      <c r="M25" s="46">
        <f t="shared" si="6"/>
        <v>0.925</v>
      </c>
      <c r="N25" s="46">
        <f t="shared" si="7"/>
        <v>118.4</v>
      </c>
      <c r="O25" s="47">
        <f t="shared" si="1"/>
        <v>118.4</v>
      </c>
      <c r="P25" s="49">
        <v>118.4</v>
      </c>
    </row>
    <row r="26" spans="1:16" s="37" customFormat="1" ht="12">
      <c r="A26" s="42" t="s">
        <v>95</v>
      </c>
      <c r="B26" s="43" t="s">
        <v>32</v>
      </c>
      <c r="C26" s="44" t="s">
        <v>28</v>
      </c>
      <c r="D26" s="45" t="s">
        <v>72</v>
      </c>
      <c r="E26" s="45" t="s">
        <v>55</v>
      </c>
      <c r="F26" s="46">
        <v>105</v>
      </c>
      <c r="G26" s="47">
        <f>0.85+0.005*F26</f>
        <v>1.375</v>
      </c>
      <c r="H26" s="46">
        <v>20</v>
      </c>
      <c r="I26" s="48">
        <f t="shared" si="0"/>
        <v>27.5</v>
      </c>
      <c r="J26" s="46">
        <v>20</v>
      </c>
      <c r="K26" s="46">
        <v>2</v>
      </c>
      <c r="L26" s="46">
        <f t="shared" si="5"/>
        <v>52.5</v>
      </c>
      <c r="M26" s="46">
        <f t="shared" si="6"/>
        <v>1.45</v>
      </c>
      <c r="N26" s="46">
        <f t="shared" si="7"/>
        <v>58</v>
      </c>
      <c r="O26" s="47">
        <f t="shared" si="1"/>
        <v>85.5</v>
      </c>
      <c r="P26" s="49">
        <v>85.5</v>
      </c>
    </row>
    <row r="27" spans="1:16" s="37" customFormat="1" ht="12">
      <c r="A27" s="42" t="s">
        <v>96</v>
      </c>
      <c r="B27" s="43" t="s">
        <v>22</v>
      </c>
      <c r="C27" s="44" t="s">
        <v>28</v>
      </c>
      <c r="D27" s="45" t="s">
        <v>97</v>
      </c>
      <c r="E27" s="45" t="s">
        <v>43</v>
      </c>
      <c r="F27" s="46">
        <v>100</v>
      </c>
      <c r="G27" s="47">
        <f>0.85+0.005*F27</f>
        <v>1.35</v>
      </c>
      <c r="H27" s="46"/>
      <c r="I27" s="48">
        <f t="shared" si="0"/>
        <v>0</v>
      </c>
      <c r="J27" s="46">
        <v>20</v>
      </c>
      <c r="K27" s="46">
        <v>3</v>
      </c>
      <c r="L27" s="46">
        <f t="shared" si="5"/>
        <v>33.333333333333336</v>
      </c>
      <c r="M27" s="46">
        <f t="shared" si="6"/>
        <v>1.0666666666666667</v>
      </c>
      <c r="N27" s="46">
        <f t="shared" si="7"/>
        <v>64</v>
      </c>
      <c r="O27" s="47">
        <f t="shared" si="1"/>
        <v>64</v>
      </c>
      <c r="P27" s="49">
        <v>194.4</v>
      </c>
    </row>
    <row r="28" spans="1:16" s="37" customFormat="1" ht="12">
      <c r="A28" s="42" t="s">
        <v>98</v>
      </c>
      <c r="B28" s="43" t="s">
        <v>27</v>
      </c>
      <c r="C28" s="44" t="s">
        <v>46</v>
      </c>
      <c r="D28" s="45" t="s">
        <v>60</v>
      </c>
      <c r="E28" s="45" t="s">
        <v>35</v>
      </c>
      <c r="F28" s="46">
        <v>63</v>
      </c>
      <c r="G28" s="47">
        <v>1.2</v>
      </c>
      <c r="H28" s="46">
        <v>40</v>
      </c>
      <c r="I28" s="48">
        <f t="shared" si="0"/>
        <v>48</v>
      </c>
      <c r="J28" s="46">
        <v>20</v>
      </c>
      <c r="K28" s="46">
        <v>2</v>
      </c>
      <c r="L28" s="46">
        <f t="shared" si="5"/>
        <v>31.5</v>
      </c>
      <c r="M28" s="46">
        <f t="shared" si="6"/>
        <v>1.03</v>
      </c>
      <c r="N28" s="46">
        <f t="shared" si="7"/>
        <v>41.2</v>
      </c>
      <c r="O28" s="47">
        <f t="shared" si="1"/>
        <v>89.2</v>
      </c>
      <c r="P28" s="49">
        <v>100.44</v>
      </c>
    </row>
    <row r="29" spans="1:16" s="37" customFormat="1" ht="12.75" thickBot="1">
      <c r="A29" s="50" t="s">
        <v>99</v>
      </c>
      <c r="B29" s="51" t="s">
        <v>32</v>
      </c>
      <c r="C29" s="52" t="s">
        <v>100</v>
      </c>
      <c r="D29" s="53" t="s">
        <v>37</v>
      </c>
      <c r="E29" s="53" t="s">
        <v>35</v>
      </c>
      <c r="F29" s="54">
        <v>63</v>
      </c>
      <c r="G29" s="55">
        <v>1.2</v>
      </c>
      <c r="H29" s="54">
        <v>16</v>
      </c>
      <c r="I29" s="56">
        <f t="shared" si="0"/>
        <v>19.2</v>
      </c>
      <c r="J29" s="54">
        <v>4</v>
      </c>
      <c r="K29" s="54">
        <v>2</v>
      </c>
      <c r="L29" s="54">
        <f t="shared" si="5"/>
        <v>31.5</v>
      </c>
      <c r="M29" s="54">
        <f t="shared" si="6"/>
        <v>1.03</v>
      </c>
      <c r="N29" s="54">
        <f t="shared" si="7"/>
        <v>8.24</v>
      </c>
      <c r="O29" s="55">
        <f t="shared" si="1"/>
        <v>27.439999999999998</v>
      </c>
      <c r="P29" s="57">
        <v>126.47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3"/>
  <sheetViews>
    <sheetView zoomScalePageLayoutView="0" workbookViewId="0" topLeftCell="E272">
      <selection activeCell="C15" sqref="C15"/>
    </sheetView>
  </sheetViews>
  <sheetFormatPr defaultColWidth="9.00390625" defaultRowHeight="14.25"/>
  <cols>
    <col min="2" max="2" width="9.625" style="0" bestFit="1" customWidth="1"/>
    <col min="3" max="3" width="26.25390625" style="0" bestFit="1" customWidth="1"/>
    <col min="4" max="4" width="20.125" style="0" customWidth="1"/>
  </cols>
  <sheetData>
    <row r="1" spans="1:17" s="96" customFormat="1" ht="27" customHeight="1">
      <c r="A1" s="94" t="s">
        <v>6</v>
      </c>
      <c r="B1" s="95" t="s">
        <v>7</v>
      </c>
      <c r="C1" s="95" t="s">
        <v>381</v>
      </c>
      <c r="D1" s="95" t="s">
        <v>382</v>
      </c>
      <c r="E1" s="95" t="s">
        <v>107</v>
      </c>
      <c r="F1" s="95" t="s">
        <v>383</v>
      </c>
      <c r="G1" s="95" t="s">
        <v>384</v>
      </c>
      <c r="H1" s="95" t="s">
        <v>385</v>
      </c>
      <c r="I1" s="95" t="s">
        <v>386</v>
      </c>
      <c r="J1" s="95" t="s">
        <v>387</v>
      </c>
      <c r="K1" s="95" t="s">
        <v>388</v>
      </c>
      <c r="L1" s="95" t="s">
        <v>389</v>
      </c>
      <c r="M1" s="95" t="s">
        <v>390</v>
      </c>
      <c r="N1" s="95" t="s">
        <v>391</v>
      </c>
      <c r="O1" s="95" t="s">
        <v>392</v>
      </c>
      <c r="P1" s="95" t="s">
        <v>393</v>
      </c>
      <c r="Q1" s="95" t="s">
        <v>394</v>
      </c>
    </row>
    <row r="2" spans="1:17" s="96" customFormat="1" ht="14.25">
      <c r="A2" s="97" t="s">
        <v>396</v>
      </c>
      <c r="B2" s="98" t="s">
        <v>121</v>
      </c>
      <c r="C2" s="99" t="s">
        <v>1022</v>
      </c>
      <c r="D2" s="100" t="s">
        <v>397</v>
      </c>
      <c r="E2" s="101" t="s">
        <v>124</v>
      </c>
      <c r="F2" s="100">
        <v>63</v>
      </c>
      <c r="G2" s="102">
        <v>10</v>
      </c>
      <c r="H2" s="101">
        <v>1.2</v>
      </c>
      <c r="I2" s="101">
        <f>G2*H2</f>
        <v>12</v>
      </c>
      <c r="J2" s="102">
        <v>10</v>
      </c>
      <c r="K2" s="101">
        <v>1</v>
      </c>
      <c r="L2" s="101">
        <f>F2/K2</f>
        <v>63</v>
      </c>
      <c r="M2" s="101">
        <f>1+(L2/30-1)*0.4</f>
        <v>1.44</v>
      </c>
      <c r="N2" s="101">
        <f>J2*K2*M2</f>
        <v>14.399999999999999</v>
      </c>
      <c r="O2" s="101">
        <f>I2+N2</f>
        <v>26.4</v>
      </c>
      <c r="P2" s="101">
        <v>1</v>
      </c>
      <c r="Q2" s="101">
        <f>O2*P2</f>
        <v>26.4</v>
      </c>
    </row>
    <row r="3" spans="1:17" s="96" customFormat="1" ht="14.25">
      <c r="A3" s="97" t="s">
        <v>396</v>
      </c>
      <c r="B3" s="98" t="s">
        <v>121</v>
      </c>
      <c r="C3" s="99" t="s">
        <v>1023</v>
      </c>
      <c r="D3" s="100" t="s">
        <v>398</v>
      </c>
      <c r="E3" s="101" t="s">
        <v>127</v>
      </c>
      <c r="F3" s="100">
        <v>77</v>
      </c>
      <c r="G3" s="102">
        <v>14</v>
      </c>
      <c r="H3" s="101">
        <f>0.85+0.005*F3</f>
        <v>1.2349999999999999</v>
      </c>
      <c r="I3" s="101">
        <f>G3*H3</f>
        <v>17.29</v>
      </c>
      <c r="J3" s="102">
        <v>6</v>
      </c>
      <c r="K3" s="101">
        <v>2</v>
      </c>
      <c r="L3" s="101">
        <f>F3/K3</f>
        <v>38.5</v>
      </c>
      <c r="M3" s="101">
        <f>1+(L3/30-1)*0.4</f>
        <v>1.1133333333333333</v>
      </c>
      <c r="N3" s="101">
        <f>J3*K3*M3</f>
        <v>13.36</v>
      </c>
      <c r="O3" s="101">
        <f>I3+N3</f>
        <v>30.65</v>
      </c>
      <c r="P3" s="101">
        <v>1</v>
      </c>
      <c r="Q3" s="101">
        <f>O3*P3</f>
        <v>30.65</v>
      </c>
    </row>
    <row r="4" spans="1:17" s="96" customFormat="1" ht="14.25">
      <c r="A4" s="97" t="s">
        <v>396</v>
      </c>
      <c r="B4" s="98" t="s">
        <v>121</v>
      </c>
      <c r="C4" s="99" t="s">
        <v>1024</v>
      </c>
      <c r="D4" s="100" t="s">
        <v>397</v>
      </c>
      <c r="E4" s="101" t="s">
        <v>124</v>
      </c>
      <c r="F4" s="100">
        <v>32</v>
      </c>
      <c r="G4" s="102">
        <v>15</v>
      </c>
      <c r="H4" s="101">
        <v>1.2</v>
      </c>
      <c r="I4" s="101">
        <f aca="true" t="shared" si="0" ref="I4:I9">G4*H4</f>
        <v>18</v>
      </c>
      <c r="J4" s="101"/>
      <c r="K4" s="101"/>
      <c r="L4" s="101"/>
      <c r="M4" s="101"/>
      <c r="N4" s="101"/>
      <c r="O4" s="101">
        <f aca="true" t="shared" si="1" ref="O4:O51">I4+N4</f>
        <v>18</v>
      </c>
      <c r="P4" s="101">
        <v>1</v>
      </c>
      <c r="Q4" s="101">
        <f aca="true" t="shared" si="2" ref="Q4:Q51">O4*P4</f>
        <v>18</v>
      </c>
    </row>
    <row r="5" spans="1:17" s="96" customFormat="1" ht="14.25">
      <c r="A5" s="97" t="s">
        <v>396</v>
      </c>
      <c r="B5" s="98" t="s">
        <v>121</v>
      </c>
      <c r="C5" s="99" t="s">
        <v>1025</v>
      </c>
      <c r="D5" s="100" t="s">
        <v>399</v>
      </c>
      <c r="E5" s="101" t="s">
        <v>127</v>
      </c>
      <c r="F5" s="100">
        <v>32</v>
      </c>
      <c r="G5" s="102">
        <v>16</v>
      </c>
      <c r="H5" s="101">
        <v>1.2</v>
      </c>
      <c r="I5" s="101">
        <f t="shared" si="0"/>
        <v>19.2</v>
      </c>
      <c r="J5" s="102">
        <v>4</v>
      </c>
      <c r="K5" s="101">
        <v>1</v>
      </c>
      <c r="L5" s="101">
        <f aca="true" t="shared" si="3" ref="L5:L11">F5/K5</f>
        <v>32</v>
      </c>
      <c r="M5" s="101">
        <f aca="true" t="shared" si="4" ref="M5:M15">1+(L5/30-1)*0.4</f>
        <v>1.0266666666666666</v>
      </c>
      <c r="N5" s="101">
        <f aca="true" t="shared" si="5" ref="N5:N15">J5*K5*M5</f>
        <v>4.1066666666666665</v>
      </c>
      <c r="O5" s="101">
        <f t="shared" si="1"/>
        <v>23.306666666666665</v>
      </c>
      <c r="P5" s="101">
        <v>1</v>
      </c>
      <c r="Q5" s="101">
        <f t="shared" si="2"/>
        <v>23.306666666666665</v>
      </c>
    </row>
    <row r="6" spans="1:17" s="96" customFormat="1" ht="14.25">
      <c r="A6" s="97" t="s">
        <v>396</v>
      </c>
      <c r="B6" s="98" t="s">
        <v>121</v>
      </c>
      <c r="C6" s="99" t="s">
        <v>1026</v>
      </c>
      <c r="D6" s="100" t="s">
        <v>400</v>
      </c>
      <c r="E6" s="101" t="s">
        <v>124</v>
      </c>
      <c r="F6" s="100">
        <v>99</v>
      </c>
      <c r="G6" s="103">
        <v>18</v>
      </c>
      <c r="H6" s="101">
        <f>0.85+0.005*F6</f>
        <v>1.345</v>
      </c>
      <c r="I6" s="101">
        <f t="shared" si="0"/>
        <v>24.21</v>
      </c>
      <c r="J6" s="103">
        <v>12</v>
      </c>
      <c r="K6" s="101">
        <v>2</v>
      </c>
      <c r="L6" s="101">
        <f t="shared" si="3"/>
        <v>49.5</v>
      </c>
      <c r="M6" s="101">
        <f t="shared" si="4"/>
        <v>1.26</v>
      </c>
      <c r="N6" s="101">
        <f t="shared" si="5"/>
        <v>30.240000000000002</v>
      </c>
      <c r="O6" s="101">
        <f t="shared" si="1"/>
        <v>54.45</v>
      </c>
      <c r="P6" s="101">
        <v>1</v>
      </c>
      <c r="Q6" s="101">
        <f t="shared" si="2"/>
        <v>54.45</v>
      </c>
    </row>
    <row r="7" spans="1:17" s="96" customFormat="1" ht="14.25">
      <c r="A7" s="104" t="s">
        <v>396</v>
      </c>
      <c r="B7" s="98" t="s">
        <v>121</v>
      </c>
      <c r="C7" s="99" t="s">
        <v>1027</v>
      </c>
      <c r="D7" s="100" t="s">
        <v>400</v>
      </c>
      <c r="E7" s="101" t="s">
        <v>127</v>
      </c>
      <c r="F7" s="100">
        <v>99</v>
      </c>
      <c r="G7" s="102">
        <v>20</v>
      </c>
      <c r="H7" s="101">
        <f>0.85+0.005*F7</f>
        <v>1.345</v>
      </c>
      <c r="I7" s="101">
        <f t="shared" si="0"/>
        <v>26.9</v>
      </c>
      <c r="J7" s="102">
        <v>10</v>
      </c>
      <c r="K7" s="101">
        <v>2</v>
      </c>
      <c r="L7" s="101">
        <f t="shared" si="3"/>
        <v>49.5</v>
      </c>
      <c r="M7" s="101">
        <f t="shared" si="4"/>
        <v>1.26</v>
      </c>
      <c r="N7" s="101">
        <f t="shared" si="5"/>
        <v>25.2</v>
      </c>
      <c r="O7" s="101">
        <f t="shared" si="1"/>
        <v>52.099999999999994</v>
      </c>
      <c r="P7" s="101">
        <v>1</v>
      </c>
      <c r="Q7" s="101">
        <f t="shared" si="2"/>
        <v>52.099999999999994</v>
      </c>
    </row>
    <row r="8" spans="1:17" s="96" customFormat="1" ht="14.25">
      <c r="A8" s="97" t="s">
        <v>396</v>
      </c>
      <c r="B8" s="98" t="s">
        <v>121</v>
      </c>
      <c r="C8" s="98" t="s">
        <v>1028</v>
      </c>
      <c r="D8" s="100" t="s">
        <v>400</v>
      </c>
      <c r="E8" s="101" t="s">
        <v>127</v>
      </c>
      <c r="F8" s="100">
        <v>99</v>
      </c>
      <c r="G8" s="105"/>
      <c r="H8" s="101"/>
      <c r="I8" s="101"/>
      <c r="J8" s="101">
        <v>28</v>
      </c>
      <c r="K8" s="101">
        <v>1</v>
      </c>
      <c r="L8" s="101">
        <f t="shared" si="3"/>
        <v>99</v>
      </c>
      <c r="M8" s="101">
        <f t="shared" si="4"/>
        <v>1.92</v>
      </c>
      <c r="N8" s="101">
        <f t="shared" si="5"/>
        <v>53.76</v>
      </c>
      <c r="O8" s="101">
        <f t="shared" si="1"/>
        <v>53.76</v>
      </c>
      <c r="P8" s="101">
        <v>1</v>
      </c>
      <c r="Q8" s="101">
        <f t="shared" si="2"/>
        <v>53.76</v>
      </c>
    </row>
    <row r="9" spans="1:17" s="96" customFormat="1" ht="14.25">
      <c r="A9" s="97" t="s">
        <v>396</v>
      </c>
      <c r="B9" s="98" t="s">
        <v>121</v>
      </c>
      <c r="C9" s="99" t="s">
        <v>1029</v>
      </c>
      <c r="D9" s="100" t="s">
        <v>400</v>
      </c>
      <c r="E9" s="101" t="s">
        <v>127</v>
      </c>
      <c r="F9" s="100">
        <v>69</v>
      </c>
      <c r="G9" s="102">
        <v>8</v>
      </c>
      <c r="H9" s="101">
        <v>1.2</v>
      </c>
      <c r="I9" s="101">
        <f t="shared" si="0"/>
        <v>9.6</v>
      </c>
      <c r="J9" s="102">
        <v>2</v>
      </c>
      <c r="K9" s="101">
        <v>1</v>
      </c>
      <c r="L9" s="101">
        <f t="shared" si="3"/>
        <v>69</v>
      </c>
      <c r="M9" s="101">
        <f t="shared" si="4"/>
        <v>1.52</v>
      </c>
      <c r="N9" s="101">
        <f t="shared" si="5"/>
        <v>3.04</v>
      </c>
      <c r="O9" s="101">
        <f t="shared" si="1"/>
        <v>12.64</v>
      </c>
      <c r="P9" s="101">
        <v>1</v>
      </c>
      <c r="Q9" s="101">
        <f t="shared" si="2"/>
        <v>12.64</v>
      </c>
    </row>
    <row r="10" spans="1:17" s="96" customFormat="1" ht="14.25">
      <c r="A10" s="106" t="s">
        <v>143</v>
      </c>
      <c r="B10" s="107" t="s">
        <v>144</v>
      </c>
      <c r="C10" s="98" t="s">
        <v>401</v>
      </c>
      <c r="D10" s="100" t="s">
        <v>402</v>
      </c>
      <c r="E10" s="101" t="s">
        <v>127</v>
      </c>
      <c r="F10" s="100">
        <v>83</v>
      </c>
      <c r="G10" s="102">
        <v>4</v>
      </c>
      <c r="H10" s="101">
        <f>0.85+0.005*F10</f>
        <v>1.2650000000000001</v>
      </c>
      <c r="I10" s="101">
        <f>G10*H10</f>
        <v>5.0600000000000005</v>
      </c>
      <c r="J10" s="102">
        <v>2</v>
      </c>
      <c r="K10" s="101">
        <v>2</v>
      </c>
      <c r="L10" s="101">
        <f t="shared" si="3"/>
        <v>41.5</v>
      </c>
      <c r="M10" s="101">
        <f t="shared" si="4"/>
        <v>1.1533333333333333</v>
      </c>
      <c r="N10" s="101">
        <f t="shared" si="5"/>
        <v>4.613333333333333</v>
      </c>
      <c r="O10" s="101">
        <f t="shared" si="1"/>
        <v>9.673333333333334</v>
      </c>
      <c r="P10" s="101">
        <v>1</v>
      </c>
      <c r="Q10" s="101">
        <f t="shared" si="2"/>
        <v>9.673333333333334</v>
      </c>
    </row>
    <row r="11" spans="1:17" s="96" customFormat="1" ht="14.25">
      <c r="A11" s="97" t="s">
        <v>143</v>
      </c>
      <c r="B11" s="107" t="s">
        <v>144</v>
      </c>
      <c r="C11" s="99" t="s">
        <v>1024</v>
      </c>
      <c r="D11" s="100" t="s">
        <v>397</v>
      </c>
      <c r="E11" s="101" t="s">
        <v>124</v>
      </c>
      <c r="F11" s="100">
        <v>32</v>
      </c>
      <c r="G11" s="102">
        <v>8</v>
      </c>
      <c r="H11" s="101">
        <v>1.2</v>
      </c>
      <c r="I11" s="101">
        <f>G11*H11</f>
        <v>9.6</v>
      </c>
      <c r="J11" s="102">
        <v>10</v>
      </c>
      <c r="K11" s="101">
        <v>1</v>
      </c>
      <c r="L11" s="101">
        <f t="shared" si="3"/>
        <v>32</v>
      </c>
      <c r="M11" s="101">
        <f t="shared" si="4"/>
        <v>1.0266666666666666</v>
      </c>
      <c r="N11" s="101">
        <f t="shared" si="5"/>
        <v>10.266666666666666</v>
      </c>
      <c r="O11" s="101">
        <f t="shared" si="1"/>
        <v>19.866666666666667</v>
      </c>
      <c r="P11" s="101">
        <v>1</v>
      </c>
      <c r="Q11" s="101">
        <f t="shared" si="2"/>
        <v>19.866666666666667</v>
      </c>
    </row>
    <row r="12" spans="1:17" s="96" customFormat="1" ht="14.25">
      <c r="A12" s="97" t="s">
        <v>403</v>
      </c>
      <c r="B12" s="35" t="s">
        <v>335</v>
      </c>
      <c r="C12" s="98" t="s">
        <v>404</v>
      </c>
      <c r="D12" s="100" t="s">
        <v>402</v>
      </c>
      <c r="E12" s="101" t="s">
        <v>127</v>
      </c>
      <c r="F12" s="100">
        <v>38</v>
      </c>
      <c r="G12" s="102"/>
      <c r="H12" s="101">
        <f>0.85+0.005*F12</f>
        <v>1.04</v>
      </c>
      <c r="I12" s="101"/>
      <c r="J12" s="101">
        <v>28</v>
      </c>
      <c r="K12" s="101">
        <v>1</v>
      </c>
      <c r="L12" s="101">
        <v>38</v>
      </c>
      <c r="M12" s="101">
        <f t="shared" si="4"/>
        <v>1.1066666666666667</v>
      </c>
      <c r="N12" s="101">
        <f t="shared" si="5"/>
        <v>30.986666666666668</v>
      </c>
      <c r="O12" s="101">
        <f t="shared" si="1"/>
        <v>30.986666666666668</v>
      </c>
      <c r="P12" s="101">
        <v>1</v>
      </c>
      <c r="Q12" s="101">
        <f t="shared" si="2"/>
        <v>30.986666666666668</v>
      </c>
    </row>
    <row r="13" spans="1:17" s="96" customFormat="1" ht="14.25">
      <c r="A13" s="97" t="s">
        <v>403</v>
      </c>
      <c r="B13" s="35" t="s">
        <v>335</v>
      </c>
      <c r="C13" s="99" t="s">
        <v>1030</v>
      </c>
      <c r="D13" s="100" t="s">
        <v>402</v>
      </c>
      <c r="E13" s="101" t="s">
        <v>127</v>
      </c>
      <c r="F13" s="100">
        <v>112</v>
      </c>
      <c r="G13" s="101"/>
      <c r="H13" s="101"/>
      <c r="I13" s="101"/>
      <c r="J13" s="102">
        <v>10</v>
      </c>
      <c r="K13" s="101">
        <v>2</v>
      </c>
      <c r="L13" s="101">
        <f>F13/K13</f>
        <v>56</v>
      </c>
      <c r="M13" s="101">
        <f t="shared" si="4"/>
        <v>1.3466666666666667</v>
      </c>
      <c r="N13" s="101">
        <f t="shared" si="5"/>
        <v>26.933333333333334</v>
      </c>
      <c r="O13" s="101">
        <f t="shared" si="1"/>
        <v>26.933333333333334</v>
      </c>
      <c r="P13" s="101">
        <v>1</v>
      </c>
      <c r="Q13" s="101">
        <f t="shared" si="2"/>
        <v>26.933333333333334</v>
      </c>
    </row>
    <row r="14" spans="1:17" s="96" customFormat="1" ht="14.25">
      <c r="A14" s="97" t="s">
        <v>405</v>
      </c>
      <c r="B14" s="35" t="s">
        <v>131</v>
      </c>
      <c r="C14" s="99" t="s">
        <v>1031</v>
      </c>
      <c r="D14" s="100" t="s">
        <v>397</v>
      </c>
      <c r="E14" s="101" t="s">
        <v>124</v>
      </c>
      <c r="F14" s="100">
        <v>105</v>
      </c>
      <c r="G14" s="101"/>
      <c r="H14" s="101"/>
      <c r="I14" s="101"/>
      <c r="J14" s="102">
        <v>20</v>
      </c>
      <c r="K14" s="101">
        <v>2</v>
      </c>
      <c r="L14" s="101">
        <f>F14/K14</f>
        <v>52.5</v>
      </c>
      <c r="M14" s="101">
        <f t="shared" si="4"/>
        <v>1.3</v>
      </c>
      <c r="N14" s="101">
        <f t="shared" si="5"/>
        <v>52</v>
      </c>
      <c r="O14" s="101">
        <f t="shared" si="1"/>
        <v>52</v>
      </c>
      <c r="P14" s="101">
        <v>1</v>
      </c>
      <c r="Q14" s="101">
        <f t="shared" si="2"/>
        <v>52</v>
      </c>
    </row>
    <row r="15" spans="1:17" s="96" customFormat="1" ht="14.25">
      <c r="A15" s="97" t="s">
        <v>405</v>
      </c>
      <c r="B15" s="35" t="s">
        <v>131</v>
      </c>
      <c r="C15" s="99" t="s">
        <v>1032</v>
      </c>
      <c r="D15" s="100" t="s">
        <v>400</v>
      </c>
      <c r="E15" s="101" t="s">
        <v>124</v>
      </c>
      <c r="F15" s="100">
        <v>99</v>
      </c>
      <c r="G15" s="102">
        <v>15</v>
      </c>
      <c r="H15" s="101">
        <f aca="true" t="shared" si="6" ref="H15:H22">0.85+0.005*F15</f>
        <v>1.345</v>
      </c>
      <c r="I15" s="101">
        <f aca="true" t="shared" si="7" ref="I15:I24">G15*H15</f>
        <v>20.175</v>
      </c>
      <c r="J15" s="102">
        <v>5</v>
      </c>
      <c r="K15" s="101">
        <v>2</v>
      </c>
      <c r="L15" s="101">
        <f>F15/K15</f>
        <v>49.5</v>
      </c>
      <c r="M15" s="101">
        <f t="shared" si="4"/>
        <v>1.26</v>
      </c>
      <c r="N15" s="101">
        <f t="shared" si="5"/>
        <v>12.6</v>
      </c>
      <c r="O15" s="101">
        <f t="shared" si="1"/>
        <v>32.775</v>
      </c>
      <c r="P15" s="101">
        <v>1</v>
      </c>
      <c r="Q15" s="101">
        <f t="shared" si="2"/>
        <v>32.775</v>
      </c>
    </row>
    <row r="16" spans="1:17" s="96" customFormat="1" ht="14.25">
      <c r="A16" s="97" t="s">
        <v>153</v>
      </c>
      <c r="B16" s="98" t="s">
        <v>154</v>
      </c>
      <c r="C16" s="99" t="s">
        <v>1033</v>
      </c>
      <c r="D16" s="100" t="s">
        <v>398</v>
      </c>
      <c r="E16" s="101" t="s">
        <v>124</v>
      </c>
      <c r="F16" s="100">
        <v>126</v>
      </c>
      <c r="G16" s="102">
        <v>10</v>
      </c>
      <c r="H16" s="101">
        <f t="shared" si="6"/>
        <v>1.48</v>
      </c>
      <c r="I16" s="101">
        <f t="shared" si="7"/>
        <v>14.8</v>
      </c>
      <c r="J16" s="101"/>
      <c r="K16" s="101"/>
      <c r="L16" s="101"/>
      <c r="M16" s="101"/>
      <c r="N16" s="101"/>
      <c r="O16" s="101">
        <f t="shared" si="1"/>
        <v>14.8</v>
      </c>
      <c r="P16" s="101">
        <v>1</v>
      </c>
      <c r="Q16" s="101">
        <f t="shared" si="2"/>
        <v>14.8</v>
      </c>
    </row>
    <row r="17" spans="1:17" s="96" customFormat="1" ht="14.25">
      <c r="A17" s="97" t="s">
        <v>406</v>
      </c>
      <c r="B17" s="35" t="s">
        <v>131</v>
      </c>
      <c r="C17" s="99" t="s">
        <v>1033</v>
      </c>
      <c r="D17" s="100" t="s">
        <v>398</v>
      </c>
      <c r="E17" s="101" t="s">
        <v>124</v>
      </c>
      <c r="F17" s="100">
        <v>126</v>
      </c>
      <c r="G17" s="101">
        <v>10</v>
      </c>
      <c r="H17" s="101">
        <f t="shared" si="6"/>
        <v>1.48</v>
      </c>
      <c r="I17" s="101">
        <f t="shared" si="7"/>
        <v>14.8</v>
      </c>
      <c r="J17" s="101"/>
      <c r="K17" s="101"/>
      <c r="L17" s="101"/>
      <c r="M17" s="101"/>
      <c r="N17" s="101"/>
      <c r="O17" s="101">
        <f t="shared" si="1"/>
        <v>14.8</v>
      </c>
      <c r="P17" s="101">
        <v>1</v>
      </c>
      <c r="Q17" s="101">
        <f t="shared" si="2"/>
        <v>14.8</v>
      </c>
    </row>
    <row r="18" spans="1:17" s="96" customFormat="1" ht="14.25">
      <c r="A18" s="97" t="s">
        <v>159</v>
      </c>
      <c r="B18" s="98" t="s">
        <v>154</v>
      </c>
      <c r="C18" s="99" t="s">
        <v>1034</v>
      </c>
      <c r="D18" s="100" t="s">
        <v>399</v>
      </c>
      <c r="E18" s="101" t="s">
        <v>127</v>
      </c>
      <c r="F18" s="100">
        <v>96</v>
      </c>
      <c r="G18" s="102">
        <v>20</v>
      </c>
      <c r="H18" s="101">
        <f t="shared" si="6"/>
        <v>1.33</v>
      </c>
      <c r="I18" s="101">
        <f t="shared" si="7"/>
        <v>26.6</v>
      </c>
      <c r="J18" s="102">
        <v>10</v>
      </c>
      <c r="K18" s="101">
        <v>2</v>
      </c>
      <c r="L18" s="101">
        <f>F18/K18</f>
        <v>48</v>
      </c>
      <c r="M18" s="101">
        <f>1+(L18/30-1)*0.4</f>
        <v>1.24</v>
      </c>
      <c r="N18" s="101">
        <f>J18*K18*M18</f>
        <v>24.8</v>
      </c>
      <c r="O18" s="101">
        <f t="shared" si="1"/>
        <v>51.400000000000006</v>
      </c>
      <c r="P18" s="101">
        <v>1.2</v>
      </c>
      <c r="Q18" s="101">
        <f t="shared" si="2"/>
        <v>61.68000000000001</v>
      </c>
    </row>
    <row r="19" spans="1:17" s="96" customFormat="1" ht="14.25">
      <c r="A19" s="97" t="s">
        <v>407</v>
      </c>
      <c r="B19" s="98" t="s">
        <v>154</v>
      </c>
      <c r="C19" s="99" t="s">
        <v>1031</v>
      </c>
      <c r="D19" s="100" t="s">
        <v>397</v>
      </c>
      <c r="E19" s="101" t="s">
        <v>124</v>
      </c>
      <c r="F19" s="100">
        <v>105</v>
      </c>
      <c r="G19" s="102">
        <v>44</v>
      </c>
      <c r="H19" s="101">
        <f t="shared" si="6"/>
        <v>1.375</v>
      </c>
      <c r="I19" s="101">
        <f t="shared" si="7"/>
        <v>60.5</v>
      </c>
      <c r="J19" s="101"/>
      <c r="K19" s="101"/>
      <c r="L19" s="101"/>
      <c r="M19" s="101"/>
      <c r="N19" s="101"/>
      <c r="O19" s="101">
        <f t="shared" si="1"/>
        <v>60.5</v>
      </c>
      <c r="P19" s="101">
        <v>1.2</v>
      </c>
      <c r="Q19" s="101">
        <f t="shared" si="2"/>
        <v>72.6</v>
      </c>
    </row>
    <row r="20" spans="1:17" s="96" customFormat="1" ht="14.25">
      <c r="A20" s="97" t="s">
        <v>407</v>
      </c>
      <c r="B20" s="98" t="s">
        <v>154</v>
      </c>
      <c r="C20" s="99" t="s">
        <v>1035</v>
      </c>
      <c r="D20" s="100" t="s">
        <v>400</v>
      </c>
      <c r="E20" s="101" t="s">
        <v>127</v>
      </c>
      <c r="F20" s="100">
        <v>76</v>
      </c>
      <c r="G20" s="101">
        <v>30</v>
      </c>
      <c r="H20" s="101">
        <f t="shared" si="6"/>
        <v>1.23</v>
      </c>
      <c r="I20" s="101">
        <f t="shared" si="7"/>
        <v>36.9</v>
      </c>
      <c r="J20" s="101"/>
      <c r="K20" s="101"/>
      <c r="L20" s="101"/>
      <c r="M20" s="101"/>
      <c r="N20" s="101"/>
      <c r="O20" s="101">
        <f t="shared" si="1"/>
        <v>36.9</v>
      </c>
      <c r="P20" s="101">
        <v>1</v>
      </c>
      <c r="Q20" s="101">
        <f t="shared" si="2"/>
        <v>36.9</v>
      </c>
    </row>
    <row r="21" spans="1:17" s="96" customFormat="1" ht="14.25">
      <c r="A21" s="97" t="s">
        <v>407</v>
      </c>
      <c r="B21" s="98" t="s">
        <v>154</v>
      </c>
      <c r="C21" s="99" t="s">
        <v>1036</v>
      </c>
      <c r="D21" s="100" t="s">
        <v>402</v>
      </c>
      <c r="E21" s="101" t="s">
        <v>127</v>
      </c>
      <c r="F21" s="100">
        <v>112</v>
      </c>
      <c r="G21" s="102">
        <v>24</v>
      </c>
      <c r="H21" s="101">
        <f t="shared" si="6"/>
        <v>1.4100000000000001</v>
      </c>
      <c r="I21" s="101">
        <f t="shared" si="7"/>
        <v>33.84</v>
      </c>
      <c r="J21" s="102">
        <v>6</v>
      </c>
      <c r="K21" s="101">
        <v>2</v>
      </c>
      <c r="L21" s="101">
        <f>F21/K21</f>
        <v>56</v>
      </c>
      <c r="M21" s="101">
        <f>1+(L21/30-1)*0.4</f>
        <v>1.3466666666666667</v>
      </c>
      <c r="N21" s="101">
        <f>J21*K21*M21</f>
        <v>16.16</v>
      </c>
      <c r="O21" s="101">
        <f t="shared" si="1"/>
        <v>50</v>
      </c>
      <c r="P21" s="101">
        <v>1</v>
      </c>
      <c r="Q21" s="101">
        <f t="shared" si="2"/>
        <v>50</v>
      </c>
    </row>
    <row r="22" spans="1:17" s="96" customFormat="1" ht="14.25">
      <c r="A22" s="97" t="s">
        <v>407</v>
      </c>
      <c r="B22" s="98" t="s">
        <v>154</v>
      </c>
      <c r="C22" s="99" t="s">
        <v>1036</v>
      </c>
      <c r="D22" s="100" t="s">
        <v>398</v>
      </c>
      <c r="E22" s="101" t="s">
        <v>124</v>
      </c>
      <c r="F22" s="100">
        <v>126</v>
      </c>
      <c r="G22" s="103">
        <v>24</v>
      </c>
      <c r="H22" s="101">
        <f t="shared" si="6"/>
        <v>1.48</v>
      </c>
      <c r="I22" s="101">
        <f t="shared" si="7"/>
        <v>35.519999999999996</v>
      </c>
      <c r="J22" s="103">
        <v>6</v>
      </c>
      <c r="K22" s="101">
        <v>3</v>
      </c>
      <c r="L22" s="101">
        <f>F22/K22</f>
        <v>42</v>
      </c>
      <c r="M22" s="101">
        <f>1+(L22/30-1)*0.4</f>
        <v>1.16</v>
      </c>
      <c r="N22" s="101">
        <f>J22*K22*M22</f>
        <v>20.88</v>
      </c>
      <c r="O22" s="101">
        <f t="shared" si="1"/>
        <v>56.39999999999999</v>
      </c>
      <c r="P22" s="101">
        <v>1.2</v>
      </c>
      <c r="Q22" s="101">
        <f t="shared" si="2"/>
        <v>67.67999999999999</v>
      </c>
    </row>
    <row r="23" spans="1:17" s="96" customFormat="1" ht="14.25">
      <c r="A23" s="97" t="s">
        <v>407</v>
      </c>
      <c r="B23" s="98" t="s">
        <v>154</v>
      </c>
      <c r="C23" s="99" t="s">
        <v>1037</v>
      </c>
      <c r="D23" s="108" t="s">
        <v>397</v>
      </c>
      <c r="E23" s="101" t="s">
        <v>127</v>
      </c>
      <c r="F23" s="100">
        <v>32</v>
      </c>
      <c r="G23" s="102">
        <v>16</v>
      </c>
      <c r="H23" s="101">
        <v>1.2</v>
      </c>
      <c r="I23" s="101">
        <f t="shared" si="7"/>
        <v>19.2</v>
      </c>
      <c r="J23" s="102">
        <v>4</v>
      </c>
      <c r="K23" s="101">
        <v>1</v>
      </c>
      <c r="L23" s="101">
        <f>F23/K23</f>
        <v>32</v>
      </c>
      <c r="M23" s="101">
        <f>1+(L23/30-1)*0.4</f>
        <v>1.0266666666666666</v>
      </c>
      <c r="N23" s="101">
        <f>J23*K23*M23</f>
        <v>4.1066666666666665</v>
      </c>
      <c r="O23" s="101">
        <f t="shared" si="1"/>
        <v>23.306666666666665</v>
      </c>
      <c r="P23" s="101">
        <v>1.2</v>
      </c>
      <c r="Q23" s="101">
        <f t="shared" si="2"/>
        <v>27.967999999999996</v>
      </c>
    </row>
    <row r="24" spans="1:17" s="96" customFormat="1" ht="14.25">
      <c r="A24" s="104" t="s">
        <v>408</v>
      </c>
      <c r="B24" s="35" t="s">
        <v>131</v>
      </c>
      <c r="C24" s="99" t="s">
        <v>1038</v>
      </c>
      <c r="D24" s="100" t="s">
        <v>399</v>
      </c>
      <c r="E24" s="101" t="s">
        <v>127</v>
      </c>
      <c r="F24" s="100">
        <v>96</v>
      </c>
      <c r="G24" s="102">
        <v>24</v>
      </c>
      <c r="H24" s="101">
        <f>0.85+0.005*F24</f>
        <v>1.33</v>
      </c>
      <c r="I24" s="101">
        <f t="shared" si="7"/>
        <v>31.92</v>
      </c>
      <c r="J24" s="102">
        <v>16</v>
      </c>
      <c r="K24" s="101">
        <v>2</v>
      </c>
      <c r="L24" s="101">
        <f>F24/K24</f>
        <v>48</v>
      </c>
      <c r="M24" s="101">
        <f>1+(L24/30-1)*0.4</f>
        <v>1.24</v>
      </c>
      <c r="N24" s="101">
        <f>J24*K24*M24</f>
        <v>39.68</v>
      </c>
      <c r="O24" s="101">
        <f t="shared" si="1"/>
        <v>71.6</v>
      </c>
      <c r="P24" s="101">
        <v>1</v>
      </c>
      <c r="Q24" s="101">
        <f t="shared" si="2"/>
        <v>71.6</v>
      </c>
    </row>
    <row r="25" spans="1:17" s="96" customFormat="1" ht="14.25">
      <c r="A25" s="97" t="s">
        <v>408</v>
      </c>
      <c r="B25" s="35" t="s">
        <v>166</v>
      </c>
      <c r="C25" s="99" t="s">
        <v>1039</v>
      </c>
      <c r="D25" s="100" t="s">
        <v>402</v>
      </c>
      <c r="E25" s="101" t="s">
        <v>124</v>
      </c>
      <c r="F25" s="100">
        <v>112</v>
      </c>
      <c r="G25" s="101"/>
      <c r="H25" s="101"/>
      <c r="I25" s="101"/>
      <c r="J25" s="102">
        <v>20</v>
      </c>
      <c r="K25" s="101">
        <v>2</v>
      </c>
      <c r="L25" s="101">
        <f>F25/K25</f>
        <v>56</v>
      </c>
      <c r="M25" s="101">
        <f>1+(L25/30-1)*0.4</f>
        <v>1.3466666666666667</v>
      </c>
      <c r="N25" s="101">
        <f>J25*K25*M25</f>
        <v>53.86666666666667</v>
      </c>
      <c r="O25" s="101">
        <f t="shared" si="1"/>
        <v>53.86666666666667</v>
      </c>
      <c r="P25" s="101">
        <v>1</v>
      </c>
      <c r="Q25" s="101">
        <f t="shared" si="2"/>
        <v>53.86666666666667</v>
      </c>
    </row>
    <row r="26" spans="1:17" s="96" customFormat="1" ht="14.25">
      <c r="A26" s="97" t="s">
        <v>409</v>
      </c>
      <c r="B26" s="35" t="s">
        <v>131</v>
      </c>
      <c r="C26" s="99" t="s">
        <v>1040</v>
      </c>
      <c r="D26" s="100" t="s">
        <v>410</v>
      </c>
      <c r="E26" s="101" t="s">
        <v>127</v>
      </c>
      <c r="F26" s="100">
        <v>127</v>
      </c>
      <c r="G26" s="102">
        <v>17</v>
      </c>
      <c r="H26" s="101">
        <f>0.85+0.005*F26</f>
        <v>1.4849999999999999</v>
      </c>
      <c r="I26" s="101">
        <f aca="true" t="shared" si="8" ref="I26:I31">G26*H26</f>
        <v>25.244999999999997</v>
      </c>
      <c r="J26" s="101"/>
      <c r="K26" s="101"/>
      <c r="L26" s="101"/>
      <c r="M26" s="101"/>
      <c r="N26" s="101"/>
      <c r="O26" s="101">
        <f t="shared" si="1"/>
        <v>25.244999999999997</v>
      </c>
      <c r="P26" s="101">
        <v>1</v>
      </c>
      <c r="Q26" s="101">
        <f t="shared" si="2"/>
        <v>25.244999999999997</v>
      </c>
    </row>
    <row r="27" spans="1:17" s="96" customFormat="1" ht="14.25">
      <c r="A27" s="97" t="s">
        <v>411</v>
      </c>
      <c r="B27" s="35" t="s">
        <v>131</v>
      </c>
      <c r="C27" s="99" t="s">
        <v>1041</v>
      </c>
      <c r="D27" s="100" t="s">
        <v>400</v>
      </c>
      <c r="E27" s="101" t="s">
        <v>127</v>
      </c>
      <c r="F27" s="100">
        <v>99</v>
      </c>
      <c r="G27" s="102">
        <v>24</v>
      </c>
      <c r="H27" s="101">
        <f>0.85+0.005*F27</f>
        <v>1.345</v>
      </c>
      <c r="I27" s="101">
        <f t="shared" si="8"/>
        <v>32.28</v>
      </c>
      <c r="J27" s="102">
        <v>6</v>
      </c>
      <c r="K27" s="101">
        <v>2</v>
      </c>
      <c r="L27" s="101">
        <f>F27/K27</f>
        <v>49.5</v>
      </c>
      <c r="M27" s="101">
        <f>1+(L27/30-1)*0.4</f>
        <v>1.26</v>
      </c>
      <c r="N27" s="101">
        <f>J27*K27*M27</f>
        <v>15.120000000000001</v>
      </c>
      <c r="O27" s="101">
        <f t="shared" si="1"/>
        <v>47.400000000000006</v>
      </c>
      <c r="P27" s="101">
        <v>1</v>
      </c>
      <c r="Q27" s="101">
        <f t="shared" si="2"/>
        <v>47.400000000000006</v>
      </c>
    </row>
    <row r="28" spans="1:17" s="96" customFormat="1" ht="14.25">
      <c r="A28" s="97" t="s">
        <v>411</v>
      </c>
      <c r="B28" s="35" t="s">
        <v>166</v>
      </c>
      <c r="C28" s="99" t="s">
        <v>1042</v>
      </c>
      <c r="D28" s="100" t="s">
        <v>397</v>
      </c>
      <c r="E28" s="101" t="s">
        <v>124</v>
      </c>
      <c r="F28" s="100">
        <v>59</v>
      </c>
      <c r="G28" s="103">
        <v>30</v>
      </c>
      <c r="H28" s="101">
        <v>1.2</v>
      </c>
      <c r="I28" s="101">
        <f t="shared" si="8"/>
        <v>36</v>
      </c>
      <c r="J28" s="103">
        <v>10</v>
      </c>
      <c r="K28" s="101">
        <v>1</v>
      </c>
      <c r="L28" s="101">
        <f>F28/K28</f>
        <v>59</v>
      </c>
      <c r="M28" s="101">
        <f>1+(L28/30-1)*0.4</f>
        <v>1.3866666666666667</v>
      </c>
      <c r="N28" s="101">
        <f>J28*K28*M28</f>
        <v>13.866666666666667</v>
      </c>
      <c r="O28" s="101">
        <f t="shared" si="1"/>
        <v>49.86666666666667</v>
      </c>
      <c r="P28" s="101">
        <v>1</v>
      </c>
      <c r="Q28" s="101">
        <f t="shared" si="2"/>
        <v>49.86666666666667</v>
      </c>
    </row>
    <row r="29" spans="1:17" s="96" customFormat="1" ht="14.25">
      <c r="A29" s="97" t="s">
        <v>170</v>
      </c>
      <c r="B29" s="35" t="s">
        <v>121</v>
      </c>
      <c r="C29" s="99" t="s">
        <v>1043</v>
      </c>
      <c r="D29" s="100" t="s">
        <v>399</v>
      </c>
      <c r="E29" s="101" t="s">
        <v>127</v>
      </c>
      <c r="F29" s="100">
        <v>96</v>
      </c>
      <c r="G29" s="102">
        <v>20</v>
      </c>
      <c r="H29" s="101">
        <f>0.85+0.005*F29</f>
        <v>1.33</v>
      </c>
      <c r="I29" s="101">
        <f t="shared" si="8"/>
        <v>26.6</v>
      </c>
      <c r="J29" s="101"/>
      <c r="K29" s="101"/>
      <c r="L29" s="101"/>
      <c r="M29" s="101"/>
      <c r="N29" s="101"/>
      <c r="O29" s="101">
        <f t="shared" si="1"/>
        <v>26.6</v>
      </c>
      <c r="P29" s="101">
        <v>1</v>
      </c>
      <c r="Q29" s="101">
        <f t="shared" si="2"/>
        <v>26.6</v>
      </c>
    </row>
    <row r="30" spans="1:17" s="96" customFormat="1" ht="14.25">
      <c r="A30" s="97" t="s">
        <v>170</v>
      </c>
      <c r="B30" s="35" t="s">
        <v>131</v>
      </c>
      <c r="C30" s="99" t="s">
        <v>1033</v>
      </c>
      <c r="D30" s="100" t="s">
        <v>398</v>
      </c>
      <c r="E30" s="101" t="s">
        <v>124</v>
      </c>
      <c r="F30" s="100">
        <v>126</v>
      </c>
      <c r="G30" s="102">
        <v>18</v>
      </c>
      <c r="H30" s="101">
        <f>0.85+0.005*F30</f>
        <v>1.48</v>
      </c>
      <c r="I30" s="101">
        <f t="shared" si="8"/>
        <v>26.64</v>
      </c>
      <c r="J30" s="101"/>
      <c r="K30" s="101"/>
      <c r="L30" s="101"/>
      <c r="M30" s="101"/>
      <c r="N30" s="101"/>
      <c r="O30" s="101">
        <f t="shared" si="1"/>
        <v>26.64</v>
      </c>
      <c r="P30" s="101">
        <v>1</v>
      </c>
      <c r="Q30" s="101">
        <f t="shared" si="2"/>
        <v>26.64</v>
      </c>
    </row>
    <row r="31" spans="1:17" s="96" customFormat="1" ht="14.25">
      <c r="A31" s="97" t="s">
        <v>170</v>
      </c>
      <c r="B31" s="35" t="s">
        <v>121</v>
      </c>
      <c r="C31" s="99" t="s">
        <v>1044</v>
      </c>
      <c r="D31" s="100" t="s">
        <v>402</v>
      </c>
      <c r="E31" s="101" t="s">
        <v>127</v>
      </c>
      <c r="F31" s="100">
        <v>112</v>
      </c>
      <c r="G31" s="102">
        <v>25</v>
      </c>
      <c r="H31" s="101">
        <f>0.85+0.005*F31</f>
        <v>1.4100000000000001</v>
      </c>
      <c r="I31" s="101">
        <f t="shared" si="8"/>
        <v>35.25</v>
      </c>
      <c r="J31" s="101">
        <v>10</v>
      </c>
      <c r="K31" s="101">
        <v>1</v>
      </c>
      <c r="L31" s="101">
        <v>38</v>
      </c>
      <c r="M31" s="101">
        <f>1+(L31/30-1)*0.4</f>
        <v>1.1066666666666667</v>
      </c>
      <c r="N31" s="101">
        <f>J31*K31*M31</f>
        <v>11.066666666666666</v>
      </c>
      <c r="O31" s="101">
        <f t="shared" si="1"/>
        <v>46.31666666666666</v>
      </c>
      <c r="P31" s="101">
        <v>1</v>
      </c>
      <c r="Q31" s="101">
        <f t="shared" si="2"/>
        <v>46.31666666666666</v>
      </c>
    </row>
    <row r="32" spans="1:17" s="96" customFormat="1" ht="14.25">
      <c r="A32" s="97" t="s">
        <v>170</v>
      </c>
      <c r="B32" s="35" t="s">
        <v>121</v>
      </c>
      <c r="C32" s="99" t="s">
        <v>1045</v>
      </c>
      <c r="D32" s="100" t="s">
        <v>402</v>
      </c>
      <c r="E32" s="101" t="s">
        <v>127</v>
      </c>
      <c r="F32" s="100">
        <v>37</v>
      </c>
      <c r="G32" s="102"/>
      <c r="H32" s="101"/>
      <c r="I32" s="101"/>
      <c r="J32" s="101">
        <v>28</v>
      </c>
      <c r="K32" s="101">
        <v>1</v>
      </c>
      <c r="L32" s="101">
        <v>37</v>
      </c>
      <c r="M32" s="101">
        <f>1+(L32/30-1)*0.4</f>
        <v>1.0933333333333333</v>
      </c>
      <c r="N32" s="101">
        <f>J32*K32*M32</f>
        <v>30.61333333333333</v>
      </c>
      <c r="O32" s="101">
        <f t="shared" si="1"/>
        <v>30.61333333333333</v>
      </c>
      <c r="P32" s="101">
        <v>1</v>
      </c>
      <c r="Q32" s="101">
        <f t="shared" si="2"/>
        <v>30.61333333333333</v>
      </c>
    </row>
    <row r="33" spans="1:17" s="96" customFormat="1" ht="14.25">
      <c r="A33" s="97" t="s">
        <v>412</v>
      </c>
      <c r="B33" s="35" t="s">
        <v>131</v>
      </c>
      <c r="C33" s="99" t="s">
        <v>1039</v>
      </c>
      <c r="D33" s="100" t="s">
        <v>402</v>
      </c>
      <c r="E33" s="101" t="s">
        <v>124</v>
      </c>
      <c r="F33" s="100">
        <v>112</v>
      </c>
      <c r="G33" s="102">
        <v>36</v>
      </c>
      <c r="H33" s="101">
        <f>0.85+0.005*F33</f>
        <v>1.4100000000000001</v>
      </c>
      <c r="I33" s="101">
        <f>G33*H33</f>
        <v>50.760000000000005</v>
      </c>
      <c r="J33" s="101"/>
      <c r="K33" s="101"/>
      <c r="L33" s="101"/>
      <c r="M33" s="101"/>
      <c r="N33" s="101"/>
      <c r="O33" s="101">
        <f t="shared" si="1"/>
        <v>50.760000000000005</v>
      </c>
      <c r="P33" s="101">
        <v>1</v>
      </c>
      <c r="Q33" s="101">
        <f t="shared" si="2"/>
        <v>50.760000000000005</v>
      </c>
    </row>
    <row r="34" spans="1:17" s="96" customFormat="1" ht="14.25">
      <c r="A34" s="97" t="s">
        <v>412</v>
      </c>
      <c r="B34" s="35" t="s">
        <v>131</v>
      </c>
      <c r="C34" s="99" t="s">
        <v>1046</v>
      </c>
      <c r="D34" s="100" t="s">
        <v>410</v>
      </c>
      <c r="E34" s="101" t="s">
        <v>124</v>
      </c>
      <c r="F34" s="100">
        <v>132</v>
      </c>
      <c r="G34" s="102">
        <v>40</v>
      </c>
      <c r="H34" s="101">
        <f>0.85+0.005*F34</f>
        <v>1.51</v>
      </c>
      <c r="I34" s="101">
        <f>G34*H34</f>
        <v>60.4</v>
      </c>
      <c r="J34" s="101"/>
      <c r="K34" s="101"/>
      <c r="L34" s="101"/>
      <c r="M34" s="101"/>
      <c r="N34" s="101"/>
      <c r="O34" s="101">
        <f t="shared" si="1"/>
        <v>60.4</v>
      </c>
      <c r="P34" s="101">
        <v>1.2</v>
      </c>
      <c r="Q34" s="101">
        <f t="shared" si="2"/>
        <v>72.47999999999999</v>
      </c>
    </row>
    <row r="35" spans="1:17" s="96" customFormat="1" ht="14.25">
      <c r="A35" s="104" t="s">
        <v>412</v>
      </c>
      <c r="B35" s="35" t="s">
        <v>131</v>
      </c>
      <c r="C35" s="99" t="s">
        <v>1047</v>
      </c>
      <c r="D35" s="100" t="s">
        <v>399</v>
      </c>
      <c r="E35" s="101" t="s">
        <v>127</v>
      </c>
      <c r="F35" s="100">
        <v>96</v>
      </c>
      <c r="G35" s="102">
        <v>34</v>
      </c>
      <c r="H35" s="101">
        <f>0.85+0.005*F35</f>
        <v>1.33</v>
      </c>
      <c r="I35" s="101">
        <f>G35*H35</f>
        <v>45.22</v>
      </c>
      <c r="J35" s="102">
        <v>16</v>
      </c>
      <c r="K35" s="101">
        <v>2</v>
      </c>
      <c r="L35" s="101">
        <f>F35/K35</f>
        <v>48</v>
      </c>
      <c r="M35" s="101">
        <f>1+(L35/30-1)*0.4</f>
        <v>1.24</v>
      </c>
      <c r="N35" s="101">
        <f>J35*K35*M35</f>
        <v>39.68</v>
      </c>
      <c r="O35" s="101">
        <f t="shared" si="1"/>
        <v>84.9</v>
      </c>
      <c r="P35" s="101">
        <v>1.2</v>
      </c>
      <c r="Q35" s="101">
        <f t="shared" si="2"/>
        <v>101.88000000000001</v>
      </c>
    </row>
    <row r="36" spans="1:17" s="96" customFormat="1" ht="14.25">
      <c r="A36" s="97" t="s">
        <v>175</v>
      </c>
      <c r="B36" s="35" t="s">
        <v>131</v>
      </c>
      <c r="C36" s="99" t="s">
        <v>1048</v>
      </c>
      <c r="D36" s="100" t="s">
        <v>400</v>
      </c>
      <c r="E36" s="101" t="s">
        <v>127</v>
      </c>
      <c r="F36" s="100">
        <v>81</v>
      </c>
      <c r="G36" s="101">
        <v>17</v>
      </c>
      <c r="H36" s="101">
        <f>0.85+0.005*F36</f>
        <v>1.255</v>
      </c>
      <c r="I36" s="101">
        <f>G36*H36</f>
        <v>21.334999999999997</v>
      </c>
      <c r="J36" s="101"/>
      <c r="K36" s="101"/>
      <c r="L36" s="101"/>
      <c r="M36" s="101"/>
      <c r="N36" s="101"/>
      <c r="O36" s="101">
        <f t="shared" si="1"/>
        <v>21.334999999999997</v>
      </c>
      <c r="P36" s="101">
        <v>1</v>
      </c>
      <c r="Q36" s="101">
        <f t="shared" si="2"/>
        <v>21.334999999999997</v>
      </c>
    </row>
    <row r="37" spans="1:17" s="96" customFormat="1" ht="14.25">
      <c r="A37" s="97" t="s">
        <v>413</v>
      </c>
      <c r="B37" s="98" t="s">
        <v>154</v>
      </c>
      <c r="C37" s="99" t="s">
        <v>1049</v>
      </c>
      <c r="D37" s="108" t="s">
        <v>414</v>
      </c>
      <c r="E37" s="101" t="s">
        <v>127</v>
      </c>
      <c r="F37" s="100">
        <v>117</v>
      </c>
      <c r="G37" s="102">
        <v>5</v>
      </c>
      <c r="H37" s="101">
        <f>0.85+0.005*F37</f>
        <v>1.435</v>
      </c>
      <c r="I37" s="101">
        <f>G37*H37</f>
        <v>7.175000000000001</v>
      </c>
      <c r="J37" s="101"/>
      <c r="K37" s="101"/>
      <c r="L37" s="101"/>
      <c r="M37" s="101"/>
      <c r="N37" s="101"/>
      <c r="O37" s="101">
        <f t="shared" si="1"/>
        <v>7.175000000000001</v>
      </c>
      <c r="P37" s="101">
        <v>1</v>
      </c>
      <c r="Q37" s="101">
        <f t="shared" si="2"/>
        <v>7.175000000000001</v>
      </c>
    </row>
    <row r="38" spans="1:17" s="96" customFormat="1" ht="14.25">
      <c r="A38" s="97" t="s">
        <v>413</v>
      </c>
      <c r="B38" s="98" t="s">
        <v>154</v>
      </c>
      <c r="C38" s="98" t="s">
        <v>404</v>
      </c>
      <c r="D38" s="100" t="s">
        <v>402</v>
      </c>
      <c r="E38" s="101" t="s">
        <v>127</v>
      </c>
      <c r="F38" s="100">
        <v>38</v>
      </c>
      <c r="G38" s="102"/>
      <c r="H38" s="101"/>
      <c r="I38" s="101"/>
      <c r="J38" s="101">
        <v>28</v>
      </c>
      <c r="K38" s="101">
        <v>1</v>
      </c>
      <c r="L38" s="101">
        <f>F38/K38</f>
        <v>38</v>
      </c>
      <c r="M38" s="101">
        <f>1+(L38/30-1)*0.4</f>
        <v>1.1066666666666667</v>
      </c>
      <c r="N38" s="101">
        <f>J38*K38*M38</f>
        <v>30.986666666666668</v>
      </c>
      <c r="O38" s="101">
        <f t="shared" si="1"/>
        <v>30.986666666666668</v>
      </c>
      <c r="P38" s="101">
        <v>1</v>
      </c>
      <c r="Q38" s="101">
        <f t="shared" si="2"/>
        <v>30.986666666666668</v>
      </c>
    </row>
    <row r="39" spans="1:17" s="96" customFormat="1" ht="14.25">
      <c r="A39" s="97" t="s">
        <v>413</v>
      </c>
      <c r="B39" s="98" t="s">
        <v>154</v>
      </c>
      <c r="C39" s="99" t="s">
        <v>1030</v>
      </c>
      <c r="D39" s="100" t="s">
        <v>402</v>
      </c>
      <c r="E39" s="101" t="s">
        <v>127</v>
      </c>
      <c r="F39" s="100">
        <v>112</v>
      </c>
      <c r="G39" s="102">
        <v>16</v>
      </c>
      <c r="H39" s="101">
        <f>0.85+0.005*F39</f>
        <v>1.4100000000000001</v>
      </c>
      <c r="I39" s="101">
        <f>G39*H39</f>
        <v>22.560000000000002</v>
      </c>
      <c r="J39" s="101"/>
      <c r="K39" s="101"/>
      <c r="L39" s="101"/>
      <c r="M39" s="101"/>
      <c r="N39" s="101"/>
      <c r="O39" s="101">
        <f t="shared" si="1"/>
        <v>22.560000000000002</v>
      </c>
      <c r="P39" s="101">
        <v>1.2</v>
      </c>
      <c r="Q39" s="101">
        <f t="shared" si="2"/>
        <v>27.072000000000003</v>
      </c>
    </row>
    <row r="40" spans="1:17" s="96" customFormat="1" ht="14.25">
      <c r="A40" s="106" t="s">
        <v>415</v>
      </c>
      <c r="B40" s="35" t="s">
        <v>416</v>
      </c>
      <c r="C40" s="99" t="s">
        <v>1050</v>
      </c>
      <c r="D40" s="100" t="s">
        <v>402</v>
      </c>
      <c r="E40" s="101" t="s">
        <v>127</v>
      </c>
      <c r="F40" s="100">
        <v>98</v>
      </c>
      <c r="G40" s="101"/>
      <c r="H40" s="101"/>
      <c r="I40" s="101"/>
      <c r="J40" s="102">
        <v>10</v>
      </c>
      <c r="K40" s="101">
        <v>2</v>
      </c>
      <c r="L40" s="101">
        <f>F40/K40</f>
        <v>49</v>
      </c>
      <c r="M40" s="101">
        <f>1+(L40/30-1)*0.4</f>
        <v>1.2533333333333334</v>
      </c>
      <c r="N40" s="101">
        <f>J40*K40*M40</f>
        <v>25.06666666666667</v>
      </c>
      <c r="O40" s="101">
        <f t="shared" si="1"/>
        <v>25.06666666666667</v>
      </c>
      <c r="P40" s="101">
        <v>1</v>
      </c>
      <c r="Q40" s="101">
        <f t="shared" si="2"/>
        <v>25.06666666666667</v>
      </c>
    </row>
    <row r="41" spans="1:17" s="96" customFormat="1" ht="14.25">
      <c r="A41" s="106" t="s">
        <v>415</v>
      </c>
      <c r="B41" s="35" t="s">
        <v>416</v>
      </c>
      <c r="C41" s="99" t="s">
        <v>1051</v>
      </c>
      <c r="D41" s="100" t="s">
        <v>398</v>
      </c>
      <c r="E41" s="101" t="s">
        <v>127</v>
      </c>
      <c r="F41" s="100">
        <v>84</v>
      </c>
      <c r="G41" s="101"/>
      <c r="H41" s="101"/>
      <c r="I41" s="101"/>
      <c r="J41" s="109">
        <v>5</v>
      </c>
      <c r="K41" s="101">
        <v>2</v>
      </c>
      <c r="L41" s="101">
        <f>F41/K41</f>
        <v>42</v>
      </c>
      <c r="M41" s="101">
        <f>1+(L41/30-1)*0.4</f>
        <v>1.16</v>
      </c>
      <c r="N41" s="101">
        <f>J41*K41*M41</f>
        <v>11.6</v>
      </c>
      <c r="O41" s="101">
        <f t="shared" si="1"/>
        <v>11.6</v>
      </c>
      <c r="P41" s="101">
        <v>1</v>
      </c>
      <c r="Q41" s="101">
        <f t="shared" si="2"/>
        <v>11.6</v>
      </c>
    </row>
    <row r="42" spans="1:17" s="96" customFormat="1" ht="14.25">
      <c r="A42" s="97" t="s">
        <v>417</v>
      </c>
      <c r="B42" s="98" t="s">
        <v>154</v>
      </c>
      <c r="C42" s="99" t="s">
        <v>1043</v>
      </c>
      <c r="D42" s="100" t="s">
        <v>399</v>
      </c>
      <c r="E42" s="101" t="s">
        <v>127</v>
      </c>
      <c r="F42" s="100">
        <v>96</v>
      </c>
      <c r="G42" s="102">
        <v>20</v>
      </c>
      <c r="H42" s="101">
        <f>0.85+0.005*F42</f>
        <v>1.33</v>
      </c>
      <c r="I42" s="101">
        <f>G42*H42</f>
        <v>26.6</v>
      </c>
      <c r="J42" s="101"/>
      <c r="K42" s="101"/>
      <c r="L42" s="101"/>
      <c r="M42" s="101"/>
      <c r="N42" s="101"/>
      <c r="O42" s="101">
        <f t="shared" si="1"/>
        <v>26.6</v>
      </c>
      <c r="P42" s="101">
        <v>1</v>
      </c>
      <c r="Q42" s="101">
        <f t="shared" si="2"/>
        <v>26.6</v>
      </c>
    </row>
    <row r="43" spans="1:17" s="96" customFormat="1" ht="14.25">
      <c r="A43" s="97" t="s">
        <v>417</v>
      </c>
      <c r="B43" s="98" t="s">
        <v>154</v>
      </c>
      <c r="C43" s="99" t="s">
        <v>1052</v>
      </c>
      <c r="D43" s="100" t="s">
        <v>418</v>
      </c>
      <c r="E43" s="101" t="s">
        <v>127</v>
      </c>
      <c r="F43" s="100">
        <v>67</v>
      </c>
      <c r="G43" s="102">
        <v>13</v>
      </c>
      <c r="H43" s="101">
        <v>1.2</v>
      </c>
      <c r="I43" s="101">
        <f>G43*H43</f>
        <v>15.6</v>
      </c>
      <c r="J43" s="101"/>
      <c r="K43" s="101"/>
      <c r="L43" s="101"/>
      <c r="M43" s="101"/>
      <c r="N43" s="101"/>
      <c r="O43" s="101">
        <f t="shared" si="1"/>
        <v>15.6</v>
      </c>
      <c r="P43" s="101">
        <v>1</v>
      </c>
      <c r="Q43" s="101">
        <f t="shared" si="2"/>
        <v>15.6</v>
      </c>
    </row>
    <row r="44" spans="1:17" s="96" customFormat="1" ht="14.25">
      <c r="A44" s="97" t="s">
        <v>417</v>
      </c>
      <c r="B44" s="98" t="s">
        <v>154</v>
      </c>
      <c r="C44" s="99" t="s">
        <v>1032</v>
      </c>
      <c r="D44" s="100" t="s">
        <v>400</v>
      </c>
      <c r="E44" s="101" t="s">
        <v>124</v>
      </c>
      <c r="F44" s="100">
        <v>99</v>
      </c>
      <c r="G44" s="102">
        <v>15</v>
      </c>
      <c r="H44" s="101">
        <f>0.85+0.005*F44</f>
        <v>1.345</v>
      </c>
      <c r="I44" s="101">
        <f>G44*H44</f>
        <v>20.175</v>
      </c>
      <c r="J44" s="102">
        <v>5</v>
      </c>
      <c r="K44" s="101">
        <v>2</v>
      </c>
      <c r="L44" s="101">
        <f>F44/K44</f>
        <v>49.5</v>
      </c>
      <c r="M44" s="101">
        <f>1+(L44/30-1)*0.4</f>
        <v>1.26</v>
      </c>
      <c r="N44" s="101">
        <f>J44*K44*M44</f>
        <v>12.6</v>
      </c>
      <c r="O44" s="101">
        <f t="shared" si="1"/>
        <v>32.775</v>
      </c>
      <c r="P44" s="101">
        <v>1</v>
      </c>
      <c r="Q44" s="101">
        <f t="shared" si="2"/>
        <v>32.775</v>
      </c>
    </row>
    <row r="45" spans="1:17" s="96" customFormat="1" ht="14.25">
      <c r="A45" s="97" t="s">
        <v>417</v>
      </c>
      <c r="B45" s="98" t="s">
        <v>154</v>
      </c>
      <c r="C45" s="99" t="s">
        <v>1053</v>
      </c>
      <c r="D45" s="100" t="s">
        <v>399</v>
      </c>
      <c r="E45" s="101" t="s">
        <v>127</v>
      </c>
      <c r="F45" s="100">
        <v>82</v>
      </c>
      <c r="G45" s="102">
        <v>10</v>
      </c>
      <c r="H45" s="101">
        <f>0.85+0.005*F45</f>
        <v>1.26</v>
      </c>
      <c r="I45" s="101">
        <f>G45*H45</f>
        <v>12.6</v>
      </c>
      <c r="J45" s="101"/>
      <c r="K45" s="101"/>
      <c r="L45" s="101"/>
      <c r="M45" s="101"/>
      <c r="N45" s="101"/>
      <c r="O45" s="101">
        <f t="shared" si="1"/>
        <v>12.6</v>
      </c>
      <c r="P45" s="101">
        <v>1.2</v>
      </c>
      <c r="Q45" s="101">
        <f t="shared" si="2"/>
        <v>15.12</v>
      </c>
    </row>
    <row r="46" spans="1:17" s="96" customFormat="1" ht="14.25">
      <c r="A46" s="106" t="s">
        <v>415</v>
      </c>
      <c r="B46" s="107" t="s">
        <v>416</v>
      </c>
      <c r="C46" s="99" t="s">
        <v>1050</v>
      </c>
      <c r="D46" s="100" t="s">
        <v>402</v>
      </c>
      <c r="E46" s="101" t="s">
        <v>127</v>
      </c>
      <c r="F46" s="100">
        <v>98</v>
      </c>
      <c r="G46" s="101"/>
      <c r="H46" s="101"/>
      <c r="I46" s="101"/>
      <c r="J46" s="102">
        <v>10</v>
      </c>
      <c r="K46" s="101">
        <v>2</v>
      </c>
      <c r="L46" s="101">
        <f>F46/K46</f>
        <v>49</v>
      </c>
      <c r="M46" s="101">
        <f>1+(L46/30-1)*0.4</f>
        <v>1.2533333333333334</v>
      </c>
      <c r="N46" s="101">
        <f>J46*K46*M46</f>
        <v>25.06666666666667</v>
      </c>
      <c r="O46" s="101">
        <f t="shared" si="1"/>
        <v>25.06666666666667</v>
      </c>
      <c r="P46" s="101">
        <v>1</v>
      </c>
      <c r="Q46" s="101">
        <f t="shared" si="2"/>
        <v>25.06666666666667</v>
      </c>
    </row>
    <row r="47" spans="1:17" s="96" customFormat="1" ht="14.25">
      <c r="A47" s="106" t="s">
        <v>415</v>
      </c>
      <c r="B47" s="107" t="s">
        <v>416</v>
      </c>
      <c r="C47" s="99" t="s">
        <v>1024</v>
      </c>
      <c r="D47" s="100" t="s">
        <v>418</v>
      </c>
      <c r="E47" s="101" t="s">
        <v>124</v>
      </c>
      <c r="F47" s="100">
        <v>125</v>
      </c>
      <c r="G47" s="101"/>
      <c r="H47" s="101"/>
      <c r="I47" s="101"/>
      <c r="J47" s="102">
        <v>10</v>
      </c>
      <c r="K47" s="101">
        <v>3</v>
      </c>
      <c r="L47" s="101">
        <v>42</v>
      </c>
      <c r="M47" s="101">
        <f>1+(L47/30-1)*0.4</f>
        <v>1.16</v>
      </c>
      <c r="N47" s="101">
        <f>J47*K47*M47</f>
        <v>34.8</v>
      </c>
      <c r="O47" s="101">
        <f t="shared" si="1"/>
        <v>34.8</v>
      </c>
      <c r="P47" s="101">
        <v>1</v>
      </c>
      <c r="Q47" s="101">
        <f t="shared" si="2"/>
        <v>34.8</v>
      </c>
    </row>
    <row r="48" spans="1:17" s="96" customFormat="1" ht="14.25">
      <c r="A48" s="106" t="s">
        <v>415</v>
      </c>
      <c r="B48" s="107" t="s">
        <v>416</v>
      </c>
      <c r="C48" s="99" t="s">
        <v>1054</v>
      </c>
      <c r="D48" s="100" t="s">
        <v>399</v>
      </c>
      <c r="E48" s="101" t="s">
        <v>124</v>
      </c>
      <c r="F48" s="100">
        <v>96</v>
      </c>
      <c r="G48" s="101"/>
      <c r="H48" s="101"/>
      <c r="I48" s="101"/>
      <c r="J48" s="102">
        <v>8</v>
      </c>
      <c r="K48" s="101">
        <v>2</v>
      </c>
      <c r="L48" s="101">
        <v>48</v>
      </c>
      <c r="M48" s="101">
        <f>1+(L48/30-1)*0.4</f>
        <v>1.24</v>
      </c>
      <c r="N48" s="101">
        <f>J48*K48*M48</f>
        <v>19.84</v>
      </c>
      <c r="O48" s="101">
        <f t="shared" si="1"/>
        <v>19.84</v>
      </c>
      <c r="P48" s="101">
        <v>1</v>
      </c>
      <c r="Q48" s="101">
        <f t="shared" si="2"/>
        <v>19.84</v>
      </c>
    </row>
    <row r="49" spans="1:17" s="96" customFormat="1" ht="14.25">
      <c r="A49" s="97" t="s">
        <v>419</v>
      </c>
      <c r="B49" s="35" t="s">
        <v>166</v>
      </c>
      <c r="C49" s="99" t="s">
        <v>1055</v>
      </c>
      <c r="D49" s="100" t="s">
        <v>397</v>
      </c>
      <c r="E49" s="101" t="s">
        <v>124</v>
      </c>
      <c r="F49" s="100">
        <v>105</v>
      </c>
      <c r="G49" s="102">
        <v>30</v>
      </c>
      <c r="H49" s="101">
        <f>0.85+0.005*F49</f>
        <v>1.375</v>
      </c>
      <c r="I49" s="101">
        <f>G49*H49</f>
        <v>41.25</v>
      </c>
      <c r="J49" s="101"/>
      <c r="K49" s="101"/>
      <c r="L49" s="101"/>
      <c r="M49" s="101"/>
      <c r="N49" s="101"/>
      <c r="O49" s="101">
        <f t="shared" si="1"/>
        <v>41.25</v>
      </c>
      <c r="P49" s="101">
        <v>1</v>
      </c>
      <c r="Q49" s="101">
        <f t="shared" si="2"/>
        <v>41.25</v>
      </c>
    </row>
    <row r="50" spans="1:17" s="96" customFormat="1" ht="14.25">
      <c r="A50" s="97" t="s">
        <v>420</v>
      </c>
      <c r="B50" s="35" t="s">
        <v>131</v>
      </c>
      <c r="C50" s="99" t="s">
        <v>1040</v>
      </c>
      <c r="D50" s="100" t="s">
        <v>410</v>
      </c>
      <c r="E50" s="101" t="s">
        <v>127</v>
      </c>
      <c r="F50" s="100">
        <v>127</v>
      </c>
      <c r="G50" s="102">
        <v>17</v>
      </c>
      <c r="H50" s="101">
        <f>0.85+0.005*F50</f>
        <v>1.4849999999999999</v>
      </c>
      <c r="I50" s="101">
        <f>G50*H50</f>
        <v>25.244999999999997</v>
      </c>
      <c r="J50" s="101"/>
      <c r="K50" s="101"/>
      <c r="L50" s="101"/>
      <c r="M50" s="101"/>
      <c r="N50" s="101"/>
      <c r="O50" s="101">
        <f t="shared" si="1"/>
        <v>25.244999999999997</v>
      </c>
      <c r="P50" s="101">
        <v>1</v>
      </c>
      <c r="Q50" s="101">
        <f t="shared" si="2"/>
        <v>25.244999999999997</v>
      </c>
    </row>
    <row r="51" spans="1:17" s="96" customFormat="1" ht="14.25">
      <c r="A51" s="97" t="s">
        <v>421</v>
      </c>
      <c r="B51" s="35" t="s">
        <v>416</v>
      </c>
      <c r="C51" s="99" t="s">
        <v>1056</v>
      </c>
      <c r="D51" s="100" t="s">
        <v>400</v>
      </c>
      <c r="E51" s="101" t="s">
        <v>124</v>
      </c>
      <c r="F51" s="100">
        <v>99</v>
      </c>
      <c r="G51" s="101"/>
      <c r="H51" s="101"/>
      <c r="I51" s="101"/>
      <c r="J51" s="102">
        <v>12</v>
      </c>
      <c r="K51" s="101">
        <v>2</v>
      </c>
      <c r="L51" s="101">
        <f>F51/K51</f>
        <v>49.5</v>
      </c>
      <c r="M51" s="101">
        <f>1+(L51/30-1)*0.4</f>
        <v>1.26</v>
      </c>
      <c r="N51" s="101">
        <f>J51*K51*M51</f>
        <v>30.240000000000002</v>
      </c>
      <c r="O51" s="101">
        <f t="shared" si="1"/>
        <v>30.240000000000002</v>
      </c>
      <c r="P51" s="101">
        <v>1</v>
      </c>
      <c r="Q51" s="101">
        <f t="shared" si="2"/>
        <v>30.240000000000002</v>
      </c>
    </row>
    <row r="52" spans="1:17" s="96" customFormat="1" ht="14.25">
      <c r="A52" s="97" t="s">
        <v>185</v>
      </c>
      <c r="B52" s="35" t="s">
        <v>131</v>
      </c>
      <c r="C52" s="99" t="s">
        <v>1049</v>
      </c>
      <c r="D52" s="108" t="s">
        <v>414</v>
      </c>
      <c r="E52" s="101" t="s">
        <v>127</v>
      </c>
      <c r="F52" s="100">
        <v>117</v>
      </c>
      <c r="G52" s="102">
        <v>5</v>
      </c>
      <c r="H52" s="101">
        <f>0.85+0.005*F52</f>
        <v>1.435</v>
      </c>
      <c r="I52" s="101">
        <f>G52*H52</f>
        <v>7.175000000000001</v>
      </c>
      <c r="J52" s="102">
        <v>10</v>
      </c>
      <c r="K52" s="101">
        <v>2</v>
      </c>
      <c r="L52" s="101">
        <f>F52/K52</f>
        <v>58.5</v>
      </c>
      <c r="M52" s="101">
        <f>1+(L52/30-1)*0.4</f>
        <v>1.38</v>
      </c>
      <c r="N52" s="101">
        <f>J52*K52*M52</f>
        <v>27.599999999999998</v>
      </c>
      <c r="O52" s="101">
        <f>I52+N52</f>
        <v>34.775</v>
      </c>
      <c r="P52" s="101">
        <v>1</v>
      </c>
      <c r="Q52" s="101">
        <f>O52*P52</f>
        <v>34.775</v>
      </c>
    </row>
    <row r="53" spans="1:17" s="96" customFormat="1" ht="14.25">
      <c r="A53" s="97" t="s">
        <v>185</v>
      </c>
      <c r="B53" s="35" t="s">
        <v>131</v>
      </c>
      <c r="C53" s="98" t="s">
        <v>404</v>
      </c>
      <c r="D53" s="100" t="s">
        <v>402</v>
      </c>
      <c r="E53" s="101" t="s">
        <v>127</v>
      </c>
      <c r="F53" s="100">
        <v>38</v>
      </c>
      <c r="G53" s="102"/>
      <c r="H53" s="101"/>
      <c r="I53" s="101"/>
      <c r="J53" s="101">
        <v>28</v>
      </c>
      <c r="K53" s="101">
        <v>1</v>
      </c>
      <c r="L53" s="101">
        <f>F53/K53</f>
        <v>38</v>
      </c>
      <c r="M53" s="101">
        <f>1+(L53/30-1)*0.4</f>
        <v>1.1066666666666667</v>
      </c>
      <c r="N53" s="101">
        <f>J53*K53*M53</f>
        <v>30.986666666666668</v>
      </c>
      <c r="O53" s="101">
        <f>I53+N53</f>
        <v>30.986666666666668</v>
      </c>
      <c r="P53" s="101">
        <v>1</v>
      </c>
      <c r="Q53" s="101">
        <f>O53*P53</f>
        <v>30.986666666666668</v>
      </c>
    </row>
    <row r="54" spans="1:17" s="96" customFormat="1" ht="14.25">
      <c r="A54" s="97" t="s">
        <v>185</v>
      </c>
      <c r="B54" s="35" t="s">
        <v>131</v>
      </c>
      <c r="C54" s="99" t="s">
        <v>1030</v>
      </c>
      <c r="D54" s="100" t="s">
        <v>402</v>
      </c>
      <c r="E54" s="101" t="s">
        <v>127</v>
      </c>
      <c r="F54" s="100">
        <v>112</v>
      </c>
      <c r="G54" s="102">
        <v>16</v>
      </c>
      <c r="H54" s="101">
        <f>0.85+0.005*F54</f>
        <v>1.4100000000000001</v>
      </c>
      <c r="I54" s="101">
        <f aca="true" t="shared" si="9" ref="I54:I59">G54*H54</f>
        <v>22.560000000000002</v>
      </c>
      <c r="J54" s="102">
        <v>10</v>
      </c>
      <c r="K54" s="101">
        <v>2</v>
      </c>
      <c r="L54" s="101">
        <f>F54/K54</f>
        <v>56</v>
      </c>
      <c r="M54" s="101">
        <f>1+(L54/30-1)*0.4</f>
        <v>1.3466666666666667</v>
      </c>
      <c r="N54" s="101">
        <f>J54*K54*M54</f>
        <v>26.933333333333334</v>
      </c>
      <c r="O54" s="101">
        <f>I54+N54</f>
        <v>49.49333333333334</v>
      </c>
      <c r="P54" s="101">
        <v>1</v>
      </c>
      <c r="Q54" s="101">
        <f>O54*P54</f>
        <v>49.49333333333334</v>
      </c>
    </row>
    <row r="55" spans="1:17" s="96" customFormat="1" ht="14.25">
      <c r="A55" s="97" t="s">
        <v>189</v>
      </c>
      <c r="B55" s="35" t="s">
        <v>166</v>
      </c>
      <c r="C55" s="99" t="s">
        <v>1057</v>
      </c>
      <c r="D55" s="100" t="s">
        <v>418</v>
      </c>
      <c r="E55" s="101" t="s">
        <v>124</v>
      </c>
      <c r="F55" s="100">
        <v>125</v>
      </c>
      <c r="G55" s="101">
        <v>32</v>
      </c>
      <c r="H55" s="101">
        <f>0.85+0.005*F55</f>
        <v>1.475</v>
      </c>
      <c r="I55" s="101">
        <f t="shared" si="9"/>
        <v>47.2</v>
      </c>
      <c r="J55" s="101">
        <v>8</v>
      </c>
      <c r="K55" s="101">
        <v>3</v>
      </c>
      <c r="L55" s="101">
        <f>F55/K55</f>
        <v>41.666666666666664</v>
      </c>
      <c r="M55" s="101">
        <f>1+(L55/30-1)*0.4</f>
        <v>1.1555555555555554</v>
      </c>
      <c r="N55" s="101">
        <f>J55*K55*M55</f>
        <v>27.73333333333333</v>
      </c>
      <c r="O55" s="101">
        <f aca="true" t="shared" si="10" ref="O55:O118">I55+N55</f>
        <v>74.93333333333334</v>
      </c>
      <c r="P55" s="101">
        <v>1</v>
      </c>
      <c r="Q55" s="101">
        <f aca="true" t="shared" si="11" ref="Q55:Q118">O55*P55</f>
        <v>74.93333333333334</v>
      </c>
    </row>
    <row r="56" spans="1:17" s="96" customFormat="1" ht="14.25">
      <c r="A56" s="97" t="s">
        <v>189</v>
      </c>
      <c r="B56" s="35" t="s">
        <v>166</v>
      </c>
      <c r="C56" s="99" t="s">
        <v>1058</v>
      </c>
      <c r="D56" s="100" t="s">
        <v>398</v>
      </c>
      <c r="E56" s="101" t="s">
        <v>127</v>
      </c>
      <c r="F56" s="100">
        <v>77</v>
      </c>
      <c r="G56" s="102">
        <v>16</v>
      </c>
      <c r="H56" s="101">
        <f>0.85+0.005*F56</f>
        <v>1.2349999999999999</v>
      </c>
      <c r="I56" s="101">
        <f t="shared" si="9"/>
        <v>19.759999999999998</v>
      </c>
      <c r="J56" s="101"/>
      <c r="K56" s="101"/>
      <c r="L56" s="101"/>
      <c r="M56" s="101"/>
      <c r="N56" s="101"/>
      <c r="O56" s="101">
        <f t="shared" si="10"/>
        <v>19.759999999999998</v>
      </c>
      <c r="P56" s="101">
        <v>1</v>
      </c>
      <c r="Q56" s="101">
        <f t="shared" si="11"/>
        <v>19.759999999999998</v>
      </c>
    </row>
    <row r="57" spans="1:17" s="96" customFormat="1" ht="14.25">
      <c r="A57" s="97" t="s">
        <v>189</v>
      </c>
      <c r="B57" s="35" t="s">
        <v>166</v>
      </c>
      <c r="C57" s="98" t="s">
        <v>422</v>
      </c>
      <c r="D57" s="100" t="s">
        <v>410</v>
      </c>
      <c r="E57" s="101" t="s">
        <v>127</v>
      </c>
      <c r="F57" s="100">
        <v>132</v>
      </c>
      <c r="G57" s="101">
        <v>10</v>
      </c>
      <c r="H57" s="101">
        <f>0.85+0.005*F57</f>
        <v>1.51</v>
      </c>
      <c r="I57" s="101">
        <f t="shared" si="9"/>
        <v>15.1</v>
      </c>
      <c r="J57" s="101"/>
      <c r="K57" s="101"/>
      <c r="L57" s="101"/>
      <c r="M57" s="101"/>
      <c r="N57" s="101"/>
      <c r="O57" s="101">
        <f t="shared" si="10"/>
        <v>15.1</v>
      </c>
      <c r="P57" s="101">
        <v>1</v>
      </c>
      <c r="Q57" s="101">
        <f t="shared" si="11"/>
        <v>15.1</v>
      </c>
    </row>
    <row r="58" spans="1:17" s="96" customFormat="1" ht="14.25">
      <c r="A58" s="97" t="s">
        <v>189</v>
      </c>
      <c r="B58" s="35" t="s">
        <v>166</v>
      </c>
      <c r="C58" s="99" t="s">
        <v>1059</v>
      </c>
      <c r="D58" s="100" t="s">
        <v>398</v>
      </c>
      <c r="E58" s="101" t="s">
        <v>127</v>
      </c>
      <c r="F58" s="100">
        <v>69</v>
      </c>
      <c r="G58" s="102">
        <v>15</v>
      </c>
      <c r="H58" s="101">
        <v>1.2</v>
      </c>
      <c r="I58" s="101">
        <f t="shared" si="9"/>
        <v>18</v>
      </c>
      <c r="J58" s="101"/>
      <c r="K58" s="101"/>
      <c r="L58" s="101"/>
      <c r="M58" s="101"/>
      <c r="N58" s="101"/>
      <c r="O58" s="101">
        <f t="shared" si="10"/>
        <v>18</v>
      </c>
      <c r="P58" s="101">
        <v>1</v>
      </c>
      <c r="Q58" s="101">
        <f t="shared" si="11"/>
        <v>18</v>
      </c>
    </row>
    <row r="59" spans="1:17" s="96" customFormat="1" ht="14.25">
      <c r="A59" s="97" t="s">
        <v>423</v>
      </c>
      <c r="B59" s="35" t="s">
        <v>121</v>
      </c>
      <c r="C59" s="99" t="s">
        <v>1060</v>
      </c>
      <c r="D59" s="100" t="s">
        <v>397</v>
      </c>
      <c r="E59" s="101" t="s">
        <v>124</v>
      </c>
      <c r="F59" s="100">
        <v>75</v>
      </c>
      <c r="G59" s="102">
        <v>12</v>
      </c>
      <c r="H59" s="101">
        <f>0.85+0.005*F59</f>
        <v>1.225</v>
      </c>
      <c r="I59" s="101">
        <f t="shared" si="9"/>
        <v>14.700000000000001</v>
      </c>
      <c r="J59" s="102"/>
      <c r="K59" s="101"/>
      <c r="L59" s="101"/>
      <c r="M59" s="101"/>
      <c r="N59" s="101"/>
      <c r="O59" s="101">
        <f t="shared" si="10"/>
        <v>14.700000000000001</v>
      </c>
      <c r="P59" s="101">
        <v>1</v>
      </c>
      <c r="Q59" s="101">
        <f t="shared" si="11"/>
        <v>14.700000000000001</v>
      </c>
    </row>
    <row r="60" spans="1:17" s="96" customFormat="1" ht="14.25">
      <c r="A60" s="97" t="s">
        <v>423</v>
      </c>
      <c r="B60" s="35" t="s">
        <v>121</v>
      </c>
      <c r="C60" s="99" t="s">
        <v>1061</v>
      </c>
      <c r="D60" s="100" t="s">
        <v>398</v>
      </c>
      <c r="E60" s="101" t="s">
        <v>124</v>
      </c>
      <c r="F60" s="100">
        <v>126</v>
      </c>
      <c r="G60" s="101"/>
      <c r="H60" s="101"/>
      <c r="I60" s="101"/>
      <c r="J60" s="102">
        <v>13</v>
      </c>
      <c r="K60" s="101">
        <v>3</v>
      </c>
      <c r="L60" s="101">
        <f>F60/K60</f>
        <v>42</v>
      </c>
      <c r="M60" s="101">
        <f>1+(L60/30-1)*0.4</f>
        <v>1.16</v>
      </c>
      <c r="N60" s="101">
        <f>J60*K60*M60</f>
        <v>45.239999999999995</v>
      </c>
      <c r="O60" s="101">
        <f t="shared" si="10"/>
        <v>45.239999999999995</v>
      </c>
      <c r="P60" s="101">
        <v>1</v>
      </c>
      <c r="Q60" s="101">
        <f t="shared" si="11"/>
        <v>45.239999999999995</v>
      </c>
    </row>
    <row r="61" spans="1:17" s="96" customFormat="1" ht="14.25">
      <c r="A61" s="97" t="s">
        <v>191</v>
      </c>
      <c r="B61" s="35" t="s">
        <v>131</v>
      </c>
      <c r="C61" s="99" t="s">
        <v>1062</v>
      </c>
      <c r="D61" s="108" t="s">
        <v>424</v>
      </c>
      <c r="E61" s="101" t="s">
        <v>127</v>
      </c>
      <c r="F61" s="100">
        <v>109</v>
      </c>
      <c r="G61" s="101"/>
      <c r="H61" s="101"/>
      <c r="I61" s="101"/>
      <c r="J61" s="101">
        <v>20</v>
      </c>
      <c r="K61" s="101">
        <v>2</v>
      </c>
      <c r="L61" s="101">
        <f>F61/K61</f>
        <v>54.5</v>
      </c>
      <c r="M61" s="101">
        <f>1+(L61/30-1)*0.4</f>
        <v>1.3266666666666667</v>
      </c>
      <c r="N61" s="101">
        <f>J61*K61*M61</f>
        <v>53.06666666666666</v>
      </c>
      <c r="O61" s="101">
        <f t="shared" si="10"/>
        <v>53.06666666666666</v>
      </c>
      <c r="P61" s="101">
        <v>1</v>
      </c>
      <c r="Q61" s="101">
        <f t="shared" si="11"/>
        <v>53.06666666666666</v>
      </c>
    </row>
    <row r="62" spans="1:17" s="96" customFormat="1" ht="14.25">
      <c r="A62" s="97" t="s">
        <v>191</v>
      </c>
      <c r="B62" s="35" t="s">
        <v>131</v>
      </c>
      <c r="C62" s="99" t="s">
        <v>1063</v>
      </c>
      <c r="D62" s="108" t="s">
        <v>425</v>
      </c>
      <c r="E62" s="101" t="s">
        <v>127</v>
      </c>
      <c r="F62" s="100">
        <v>135</v>
      </c>
      <c r="G62" s="101">
        <v>6</v>
      </c>
      <c r="H62" s="101">
        <f>0.85+0.005*F62</f>
        <v>1.525</v>
      </c>
      <c r="I62" s="101">
        <f>G62*H62</f>
        <v>9.149999999999999</v>
      </c>
      <c r="J62" s="101"/>
      <c r="K62" s="101"/>
      <c r="L62" s="101"/>
      <c r="M62" s="101"/>
      <c r="N62" s="101"/>
      <c r="O62" s="101">
        <f t="shared" si="10"/>
        <v>9.149999999999999</v>
      </c>
      <c r="P62" s="101">
        <v>1</v>
      </c>
      <c r="Q62" s="101">
        <f t="shared" si="11"/>
        <v>9.149999999999999</v>
      </c>
    </row>
    <row r="63" spans="1:17" s="96" customFormat="1" ht="14.25">
      <c r="A63" s="97" t="s">
        <v>191</v>
      </c>
      <c r="B63" s="35" t="s">
        <v>166</v>
      </c>
      <c r="C63" s="99" t="s">
        <v>1064</v>
      </c>
      <c r="D63" s="100" t="s">
        <v>418</v>
      </c>
      <c r="E63" s="101" t="s">
        <v>124</v>
      </c>
      <c r="F63" s="100">
        <v>125</v>
      </c>
      <c r="G63" s="102">
        <v>18</v>
      </c>
      <c r="H63" s="101">
        <f>0.85+0.005*F63</f>
        <v>1.475</v>
      </c>
      <c r="I63" s="101">
        <f>G63*H63</f>
        <v>26.55</v>
      </c>
      <c r="J63" s="101"/>
      <c r="K63" s="101"/>
      <c r="L63" s="101"/>
      <c r="M63" s="101"/>
      <c r="N63" s="101"/>
      <c r="O63" s="101">
        <f t="shared" si="10"/>
        <v>26.55</v>
      </c>
      <c r="P63" s="101">
        <v>1</v>
      </c>
      <c r="Q63" s="101">
        <f t="shared" si="11"/>
        <v>26.55</v>
      </c>
    </row>
    <row r="64" spans="1:17" s="96" customFormat="1" ht="14.25">
      <c r="A64" s="97" t="s">
        <v>191</v>
      </c>
      <c r="B64" s="35" t="s">
        <v>166</v>
      </c>
      <c r="C64" s="99" t="s">
        <v>199</v>
      </c>
      <c r="D64" s="100" t="s">
        <v>282</v>
      </c>
      <c r="E64" s="101" t="s">
        <v>127</v>
      </c>
      <c r="F64" s="100">
        <v>118</v>
      </c>
      <c r="G64" s="102">
        <v>4</v>
      </c>
      <c r="H64" s="101">
        <f>0.85+0.005*F64</f>
        <v>1.44</v>
      </c>
      <c r="I64" s="101">
        <f>G64*H64</f>
        <v>5.76</v>
      </c>
      <c r="J64" s="101"/>
      <c r="K64" s="101"/>
      <c r="L64" s="101"/>
      <c r="M64" s="101"/>
      <c r="N64" s="101"/>
      <c r="O64" s="101">
        <f t="shared" si="10"/>
        <v>5.76</v>
      </c>
      <c r="P64" s="101">
        <v>1</v>
      </c>
      <c r="Q64" s="101">
        <f t="shared" si="11"/>
        <v>5.76</v>
      </c>
    </row>
    <row r="65" spans="1:17" s="96" customFormat="1" ht="14.25">
      <c r="A65" s="97" t="s">
        <v>195</v>
      </c>
      <c r="B65" s="98" t="s">
        <v>154</v>
      </c>
      <c r="C65" s="99" t="s">
        <v>1065</v>
      </c>
      <c r="D65" s="100" t="s">
        <v>400</v>
      </c>
      <c r="E65" s="101" t="s">
        <v>127</v>
      </c>
      <c r="F65" s="100">
        <v>76</v>
      </c>
      <c r="G65" s="101"/>
      <c r="H65" s="101"/>
      <c r="I65" s="101"/>
      <c r="J65" s="101">
        <v>6</v>
      </c>
      <c r="K65" s="101">
        <v>2</v>
      </c>
      <c r="L65" s="101">
        <f>F65/K65</f>
        <v>38</v>
      </c>
      <c r="M65" s="101">
        <f>1+(L65/30-1)*0.4</f>
        <v>1.1066666666666667</v>
      </c>
      <c r="N65" s="101">
        <f>J65*K65*M65</f>
        <v>13.280000000000001</v>
      </c>
      <c r="O65" s="101">
        <f t="shared" si="10"/>
        <v>13.280000000000001</v>
      </c>
      <c r="P65" s="101">
        <v>1</v>
      </c>
      <c r="Q65" s="101">
        <f t="shared" si="11"/>
        <v>13.280000000000001</v>
      </c>
    </row>
    <row r="66" spans="1:17" s="96" customFormat="1" ht="14.25">
      <c r="A66" s="104" t="s">
        <v>195</v>
      </c>
      <c r="B66" s="98" t="s">
        <v>154</v>
      </c>
      <c r="C66" s="99" t="s">
        <v>1066</v>
      </c>
      <c r="D66" s="100" t="s">
        <v>397</v>
      </c>
      <c r="E66" s="101" t="s">
        <v>124</v>
      </c>
      <c r="F66" s="100">
        <v>68</v>
      </c>
      <c r="G66" s="102">
        <v>7</v>
      </c>
      <c r="H66" s="101">
        <v>1.2</v>
      </c>
      <c r="I66" s="101">
        <f>G66*H66</f>
        <v>8.4</v>
      </c>
      <c r="J66" s="102">
        <v>3</v>
      </c>
      <c r="K66" s="101">
        <v>1</v>
      </c>
      <c r="L66" s="101">
        <f>F66/K66</f>
        <v>68</v>
      </c>
      <c r="M66" s="101">
        <f>1+(L66/30-1)*0.4</f>
        <v>1.5066666666666668</v>
      </c>
      <c r="N66" s="101">
        <f>J66*K66*M66</f>
        <v>4.5200000000000005</v>
      </c>
      <c r="O66" s="101">
        <f t="shared" si="10"/>
        <v>12.920000000000002</v>
      </c>
      <c r="P66" s="101">
        <v>1</v>
      </c>
      <c r="Q66" s="101">
        <f t="shared" si="11"/>
        <v>12.920000000000002</v>
      </c>
    </row>
    <row r="67" spans="1:17" s="96" customFormat="1" ht="14.25">
      <c r="A67" s="97" t="s">
        <v>195</v>
      </c>
      <c r="B67" s="98" t="s">
        <v>154</v>
      </c>
      <c r="C67" s="99" t="s">
        <v>1067</v>
      </c>
      <c r="D67" s="108" t="s">
        <v>397</v>
      </c>
      <c r="E67" s="101" t="s">
        <v>127</v>
      </c>
      <c r="F67" s="100">
        <v>105</v>
      </c>
      <c r="G67" s="103"/>
      <c r="H67" s="101"/>
      <c r="I67" s="101"/>
      <c r="J67" s="109">
        <v>20</v>
      </c>
      <c r="K67" s="101">
        <v>1</v>
      </c>
      <c r="L67" s="101">
        <v>105</v>
      </c>
      <c r="M67" s="101">
        <f>1+(L67/30-1)*0.4</f>
        <v>2</v>
      </c>
      <c r="N67" s="101">
        <f>J67*K67*M67</f>
        <v>40</v>
      </c>
      <c r="O67" s="101">
        <f t="shared" si="10"/>
        <v>40</v>
      </c>
      <c r="P67" s="101">
        <v>1</v>
      </c>
      <c r="Q67" s="101">
        <f t="shared" si="11"/>
        <v>40</v>
      </c>
    </row>
    <row r="68" spans="1:17" s="96" customFormat="1" ht="14.25">
      <c r="A68" s="97" t="s">
        <v>195</v>
      </c>
      <c r="B68" s="98" t="s">
        <v>154</v>
      </c>
      <c r="C68" s="99" t="s">
        <v>1060</v>
      </c>
      <c r="D68" s="100" t="s">
        <v>397</v>
      </c>
      <c r="E68" s="101" t="s">
        <v>124</v>
      </c>
      <c r="F68" s="100">
        <v>75</v>
      </c>
      <c r="G68" s="102">
        <v>12</v>
      </c>
      <c r="H68" s="101">
        <f>0.85+0.005*F68</f>
        <v>1.225</v>
      </c>
      <c r="I68" s="101">
        <f aca="true" t="shared" si="12" ref="I68:I74">G68*H68</f>
        <v>14.700000000000001</v>
      </c>
      <c r="J68" s="102">
        <v>4</v>
      </c>
      <c r="K68" s="101">
        <v>2</v>
      </c>
      <c r="L68" s="101">
        <f>F68/K68</f>
        <v>37.5</v>
      </c>
      <c r="M68" s="101">
        <f>1+(L68/30-1)*0.4</f>
        <v>1.1</v>
      </c>
      <c r="N68" s="101">
        <f>J68*K68*M68</f>
        <v>8.8</v>
      </c>
      <c r="O68" s="101">
        <f t="shared" si="10"/>
        <v>23.5</v>
      </c>
      <c r="P68" s="101">
        <v>1</v>
      </c>
      <c r="Q68" s="101">
        <f t="shared" si="11"/>
        <v>23.5</v>
      </c>
    </row>
    <row r="69" spans="1:17" s="96" customFormat="1" ht="14.25">
      <c r="A69" s="97" t="s">
        <v>198</v>
      </c>
      <c r="B69" s="98" t="s">
        <v>154</v>
      </c>
      <c r="C69" s="99" t="s">
        <v>1068</v>
      </c>
      <c r="D69" s="100" t="s">
        <v>418</v>
      </c>
      <c r="E69" s="101" t="s">
        <v>127</v>
      </c>
      <c r="F69" s="100">
        <v>111</v>
      </c>
      <c r="G69" s="102">
        <v>12</v>
      </c>
      <c r="H69" s="101">
        <f>0.85+0.005*F69</f>
        <v>1.405</v>
      </c>
      <c r="I69" s="101">
        <f t="shared" si="12"/>
        <v>16.86</v>
      </c>
      <c r="J69" s="101"/>
      <c r="K69" s="101"/>
      <c r="L69" s="101"/>
      <c r="M69" s="101"/>
      <c r="N69" s="101"/>
      <c r="O69" s="101">
        <f t="shared" si="10"/>
        <v>16.86</v>
      </c>
      <c r="P69" s="101">
        <v>1.2</v>
      </c>
      <c r="Q69" s="101">
        <f t="shared" si="11"/>
        <v>20.232</v>
      </c>
    </row>
    <row r="70" spans="1:17" s="96" customFormat="1" ht="14.25">
      <c r="A70" s="97" t="s">
        <v>201</v>
      </c>
      <c r="B70" s="35" t="s">
        <v>121</v>
      </c>
      <c r="C70" s="99" t="s">
        <v>1069</v>
      </c>
      <c r="D70" s="100" t="s">
        <v>402</v>
      </c>
      <c r="E70" s="101" t="s">
        <v>127</v>
      </c>
      <c r="F70" s="100">
        <v>112</v>
      </c>
      <c r="G70" s="102">
        <v>28</v>
      </c>
      <c r="H70" s="101">
        <f>0.85+0.005*F70</f>
        <v>1.4100000000000001</v>
      </c>
      <c r="I70" s="101">
        <f t="shared" si="12"/>
        <v>39.480000000000004</v>
      </c>
      <c r="J70" s="101"/>
      <c r="K70" s="101"/>
      <c r="L70" s="101"/>
      <c r="M70" s="101"/>
      <c r="N70" s="101"/>
      <c r="O70" s="101">
        <f t="shared" si="10"/>
        <v>39.480000000000004</v>
      </c>
      <c r="P70" s="101">
        <v>1</v>
      </c>
      <c r="Q70" s="101">
        <f t="shared" si="11"/>
        <v>39.480000000000004</v>
      </c>
    </row>
    <row r="71" spans="1:17" s="96" customFormat="1" ht="14.25">
      <c r="A71" s="97" t="s">
        <v>426</v>
      </c>
      <c r="B71" s="35" t="s">
        <v>121</v>
      </c>
      <c r="C71" s="99" t="s">
        <v>1052</v>
      </c>
      <c r="D71" s="100" t="s">
        <v>418</v>
      </c>
      <c r="E71" s="101" t="s">
        <v>127</v>
      </c>
      <c r="F71" s="100">
        <v>67</v>
      </c>
      <c r="G71" s="102">
        <v>13</v>
      </c>
      <c r="H71" s="101">
        <v>1.2</v>
      </c>
      <c r="I71" s="101">
        <f t="shared" si="12"/>
        <v>15.6</v>
      </c>
      <c r="J71" s="101"/>
      <c r="K71" s="101"/>
      <c r="L71" s="101"/>
      <c r="M71" s="101"/>
      <c r="N71" s="101"/>
      <c r="O71" s="101">
        <f t="shared" si="10"/>
        <v>15.6</v>
      </c>
      <c r="P71" s="101">
        <v>1.2</v>
      </c>
      <c r="Q71" s="101">
        <f t="shared" si="11"/>
        <v>18.72</v>
      </c>
    </row>
    <row r="72" spans="1:17" s="96" customFormat="1" ht="14.25">
      <c r="A72" s="97" t="s">
        <v>426</v>
      </c>
      <c r="B72" s="35" t="s">
        <v>121</v>
      </c>
      <c r="C72" s="99" t="s">
        <v>1032</v>
      </c>
      <c r="D72" s="100" t="s">
        <v>400</v>
      </c>
      <c r="E72" s="101" t="s">
        <v>124</v>
      </c>
      <c r="F72" s="100">
        <v>99</v>
      </c>
      <c r="G72" s="102">
        <v>15</v>
      </c>
      <c r="H72" s="101">
        <f>0.85+0.005*F72</f>
        <v>1.345</v>
      </c>
      <c r="I72" s="101">
        <f t="shared" si="12"/>
        <v>20.175</v>
      </c>
      <c r="J72" s="102">
        <v>5</v>
      </c>
      <c r="K72" s="101">
        <v>2</v>
      </c>
      <c r="L72" s="101">
        <f>F72/K72</f>
        <v>49.5</v>
      </c>
      <c r="M72" s="101">
        <f>1+(L72/30-1)*0.4</f>
        <v>1.26</v>
      </c>
      <c r="N72" s="101">
        <f>J72*K72*M72</f>
        <v>12.6</v>
      </c>
      <c r="O72" s="101">
        <f t="shared" si="10"/>
        <v>32.775</v>
      </c>
      <c r="P72" s="101">
        <v>1</v>
      </c>
      <c r="Q72" s="101">
        <f t="shared" si="11"/>
        <v>32.775</v>
      </c>
    </row>
    <row r="73" spans="1:17" s="96" customFormat="1" ht="14.25">
      <c r="A73" s="97" t="s">
        <v>426</v>
      </c>
      <c r="B73" s="35" t="s">
        <v>121</v>
      </c>
      <c r="C73" s="99" t="s">
        <v>1055</v>
      </c>
      <c r="D73" s="100" t="s">
        <v>397</v>
      </c>
      <c r="E73" s="101" t="s">
        <v>124</v>
      </c>
      <c r="F73" s="100">
        <v>105</v>
      </c>
      <c r="G73" s="102">
        <v>30</v>
      </c>
      <c r="H73" s="101">
        <f>0.85+0.005*F73</f>
        <v>1.375</v>
      </c>
      <c r="I73" s="101">
        <f t="shared" si="12"/>
        <v>41.25</v>
      </c>
      <c r="J73" s="101"/>
      <c r="K73" s="101"/>
      <c r="L73" s="101"/>
      <c r="M73" s="101"/>
      <c r="N73" s="101"/>
      <c r="O73" s="101">
        <f t="shared" si="10"/>
        <v>41.25</v>
      </c>
      <c r="P73" s="101">
        <v>1</v>
      </c>
      <c r="Q73" s="101">
        <f t="shared" si="11"/>
        <v>41.25</v>
      </c>
    </row>
    <row r="74" spans="1:17" s="110" customFormat="1" ht="17.25" customHeight="1">
      <c r="A74" s="97" t="s">
        <v>427</v>
      </c>
      <c r="B74" s="35" t="s">
        <v>121</v>
      </c>
      <c r="C74" s="99" t="s">
        <v>1070</v>
      </c>
      <c r="D74" s="100" t="s">
        <v>398</v>
      </c>
      <c r="E74" s="101" t="s">
        <v>127</v>
      </c>
      <c r="F74" s="100">
        <v>125</v>
      </c>
      <c r="G74" s="102">
        <v>23</v>
      </c>
      <c r="H74" s="101">
        <f>0.85+0.005*F74</f>
        <v>1.475</v>
      </c>
      <c r="I74" s="101">
        <f t="shared" si="12"/>
        <v>33.925000000000004</v>
      </c>
      <c r="L74" s="101"/>
      <c r="M74" s="101"/>
      <c r="N74" s="101"/>
      <c r="O74" s="101">
        <f t="shared" si="10"/>
        <v>33.925000000000004</v>
      </c>
      <c r="P74" s="101">
        <v>1</v>
      </c>
      <c r="Q74" s="101">
        <f t="shared" si="11"/>
        <v>33.925000000000004</v>
      </c>
    </row>
    <row r="75" spans="1:17" s="110" customFormat="1" ht="12.75">
      <c r="A75" s="97" t="s">
        <v>428</v>
      </c>
      <c r="B75" s="35" t="s">
        <v>416</v>
      </c>
      <c r="C75" s="99" t="s">
        <v>1061</v>
      </c>
      <c r="D75" s="100" t="s">
        <v>398</v>
      </c>
      <c r="E75" s="101" t="s">
        <v>124</v>
      </c>
      <c r="F75" s="100">
        <v>126</v>
      </c>
      <c r="G75" s="101"/>
      <c r="H75" s="101"/>
      <c r="I75" s="101"/>
      <c r="J75" s="102">
        <v>8</v>
      </c>
      <c r="K75" s="101">
        <v>4</v>
      </c>
      <c r="L75" s="101">
        <f>F75/K75</f>
        <v>31.5</v>
      </c>
      <c r="M75" s="101">
        <f>1+(L75/30-1)*0.4</f>
        <v>1.02</v>
      </c>
      <c r="N75" s="101">
        <f>J75*K75*M75</f>
        <v>32.64</v>
      </c>
      <c r="O75" s="101">
        <f t="shared" si="10"/>
        <v>32.64</v>
      </c>
      <c r="P75" s="101">
        <v>1</v>
      </c>
      <c r="Q75" s="101">
        <f t="shared" si="11"/>
        <v>32.64</v>
      </c>
    </row>
    <row r="76" spans="1:17" s="110" customFormat="1" ht="12">
      <c r="A76" s="97" t="s">
        <v>206</v>
      </c>
      <c r="B76" s="98" t="s">
        <v>154</v>
      </c>
      <c r="C76" s="99" t="s">
        <v>1071</v>
      </c>
      <c r="D76" s="108" t="s">
        <v>429</v>
      </c>
      <c r="E76" s="101" t="s">
        <v>127</v>
      </c>
      <c r="F76" s="100">
        <v>86</v>
      </c>
      <c r="G76" s="101">
        <v>12</v>
      </c>
      <c r="H76" s="101">
        <f>0.85+0.005*F76</f>
        <v>1.28</v>
      </c>
      <c r="I76" s="101">
        <f>G76*H76</f>
        <v>15.36</v>
      </c>
      <c r="J76" s="101"/>
      <c r="K76" s="101"/>
      <c r="L76" s="101"/>
      <c r="M76" s="101"/>
      <c r="N76" s="101"/>
      <c r="O76" s="101">
        <f>I76+N76</f>
        <v>15.36</v>
      </c>
      <c r="P76" s="101">
        <v>1</v>
      </c>
      <c r="Q76" s="101">
        <f>O76*P76</f>
        <v>15.36</v>
      </c>
    </row>
    <row r="77" spans="1:17" s="110" customFormat="1" ht="12.75">
      <c r="A77" s="97" t="s">
        <v>206</v>
      </c>
      <c r="B77" s="35" t="s">
        <v>131</v>
      </c>
      <c r="C77" s="99" t="s">
        <v>1072</v>
      </c>
      <c r="D77" s="100" t="s">
        <v>397</v>
      </c>
      <c r="E77" s="101" t="s">
        <v>124</v>
      </c>
      <c r="F77" s="100">
        <v>49</v>
      </c>
      <c r="G77" s="102"/>
      <c r="H77" s="101"/>
      <c r="I77" s="101"/>
      <c r="J77" s="101">
        <v>8</v>
      </c>
      <c r="K77" s="101">
        <v>2</v>
      </c>
      <c r="L77" s="101">
        <f>F77/K77</f>
        <v>24.5</v>
      </c>
      <c r="M77" s="101">
        <f>1+(L77/30-1)*0.4</f>
        <v>0.9266666666666666</v>
      </c>
      <c r="N77" s="101">
        <f>J77*K77*M77</f>
        <v>14.826666666666666</v>
      </c>
      <c r="O77" s="101">
        <f>I77+N77</f>
        <v>14.826666666666666</v>
      </c>
      <c r="P77" s="101">
        <v>1</v>
      </c>
      <c r="Q77" s="101">
        <f t="shared" si="11"/>
        <v>14.826666666666666</v>
      </c>
    </row>
    <row r="78" spans="1:17" s="110" customFormat="1" ht="12">
      <c r="A78" s="97" t="s">
        <v>206</v>
      </c>
      <c r="B78" s="35" t="s">
        <v>131</v>
      </c>
      <c r="C78" s="99" t="s">
        <v>1071</v>
      </c>
      <c r="D78" s="100" t="s">
        <v>398</v>
      </c>
      <c r="E78" s="101" t="s">
        <v>124</v>
      </c>
      <c r="F78" s="100">
        <v>126</v>
      </c>
      <c r="G78" s="101">
        <v>12</v>
      </c>
      <c r="H78" s="101">
        <f>0.85+0.005*F78</f>
        <v>1.48</v>
      </c>
      <c r="I78" s="101">
        <f>G78*H78</f>
        <v>17.759999999999998</v>
      </c>
      <c r="J78" s="101"/>
      <c r="K78" s="101"/>
      <c r="L78" s="101"/>
      <c r="M78" s="101"/>
      <c r="N78" s="101"/>
      <c r="O78" s="101">
        <f t="shared" si="10"/>
        <v>17.759999999999998</v>
      </c>
      <c r="P78" s="101">
        <v>1</v>
      </c>
      <c r="Q78" s="101">
        <f t="shared" si="11"/>
        <v>17.759999999999998</v>
      </c>
    </row>
    <row r="79" spans="1:17" s="110" customFormat="1" ht="12">
      <c r="A79" s="97" t="s">
        <v>430</v>
      </c>
      <c r="B79" s="98" t="s">
        <v>121</v>
      </c>
      <c r="C79" s="99" t="s">
        <v>1073</v>
      </c>
      <c r="D79" s="100" t="s">
        <v>418</v>
      </c>
      <c r="E79" s="101" t="s">
        <v>124</v>
      </c>
      <c r="F79" s="100">
        <v>125</v>
      </c>
      <c r="G79" s="101">
        <v>26</v>
      </c>
      <c r="H79" s="101">
        <f>0.85+0.005*F79</f>
        <v>1.475</v>
      </c>
      <c r="I79" s="101">
        <f>G79*H79</f>
        <v>38.35</v>
      </c>
      <c r="J79" s="101"/>
      <c r="K79" s="101"/>
      <c r="L79" s="101"/>
      <c r="M79" s="101"/>
      <c r="N79" s="101"/>
      <c r="O79" s="101">
        <f t="shared" si="10"/>
        <v>38.35</v>
      </c>
      <c r="P79" s="101">
        <v>1</v>
      </c>
      <c r="Q79" s="101">
        <f t="shared" si="11"/>
        <v>38.35</v>
      </c>
    </row>
    <row r="80" spans="1:17" s="110" customFormat="1" ht="12">
      <c r="A80" s="97" t="s">
        <v>209</v>
      </c>
      <c r="B80" s="98" t="s">
        <v>154</v>
      </c>
      <c r="C80" s="99" t="s">
        <v>1074</v>
      </c>
      <c r="D80" s="108" t="s">
        <v>431</v>
      </c>
      <c r="E80" s="101" t="s">
        <v>127</v>
      </c>
      <c r="F80" s="100">
        <v>198</v>
      </c>
      <c r="G80" s="101">
        <v>40</v>
      </c>
      <c r="H80" s="101">
        <f>0.85+0.005*F80</f>
        <v>1.8399999999999999</v>
      </c>
      <c r="I80" s="101">
        <f>G80*H80</f>
        <v>73.6</v>
      </c>
      <c r="J80" s="101"/>
      <c r="K80" s="101"/>
      <c r="L80" s="101"/>
      <c r="M80" s="101"/>
      <c r="N80" s="101"/>
      <c r="O80" s="101">
        <f t="shared" si="10"/>
        <v>73.6</v>
      </c>
      <c r="P80" s="101">
        <v>1.44</v>
      </c>
      <c r="Q80" s="101">
        <f t="shared" si="11"/>
        <v>105.984</v>
      </c>
    </row>
    <row r="81" spans="1:17" s="110" customFormat="1" ht="12">
      <c r="A81" s="97" t="s">
        <v>209</v>
      </c>
      <c r="B81" s="98" t="s">
        <v>154</v>
      </c>
      <c r="C81" s="99" t="s">
        <v>1074</v>
      </c>
      <c r="D81" s="108" t="s">
        <v>432</v>
      </c>
      <c r="E81" s="101" t="s">
        <v>127</v>
      </c>
      <c r="F81" s="100">
        <v>109</v>
      </c>
      <c r="G81" s="101"/>
      <c r="H81" s="101"/>
      <c r="I81" s="101"/>
      <c r="J81" s="101">
        <v>20</v>
      </c>
      <c r="K81" s="101">
        <v>2</v>
      </c>
      <c r="L81" s="101">
        <f>F81/K81</f>
        <v>54.5</v>
      </c>
      <c r="M81" s="101">
        <f>1+(L81/30-1)*0.4</f>
        <v>1.3266666666666667</v>
      </c>
      <c r="N81" s="101">
        <f>J81*K81*M81</f>
        <v>53.06666666666666</v>
      </c>
      <c r="O81" s="101">
        <f t="shared" si="10"/>
        <v>53.06666666666666</v>
      </c>
      <c r="P81" s="101">
        <v>1.44</v>
      </c>
      <c r="Q81" s="101">
        <f t="shared" si="11"/>
        <v>76.416</v>
      </c>
    </row>
    <row r="82" spans="1:17" s="110" customFormat="1" ht="12.75">
      <c r="A82" s="97" t="s">
        <v>433</v>
      </c>
      <c r="B82" s="98" t="s">
        <v>154</v>
      </c>
      <c r="C82" s="99" t="s">
        <v>1075</v>
      </c>
      <c r="D82" s="100" t="s">
        <v>418</v>
      </c>
      <c r="E82" s="101" t="s">
        <v>124</v>
      </c>
      <c r="F82" s="100">
        <v>125</v>
      </c>
      <c r="G82" s="102">
        <v>38</v>
      </c>
      <c r="H82" s="101">
        <f aca="true" t="shared" si="13" ref="H82:H90">0.85+0.005*F82</f>
        <v>1.475</v>
      </c>
      <c r="I82" s="101">
        <f aca="true" t="shared" si="14" ref="I82:I99">G82*H82</f>
        <v>56.050000000000004</v>
      </c>
      <c r="J82" s="101"/>
      <c r="K82" s="101"/>
      <c r="L82" s="101"/>
      <c r="M82" s="101"/>
      <c r="N82" s="101"/>
      <c r="O82" s="101">
        <f t="shared" si="10"/>
        <v>56.050000000000004</v>
      </c>
      <c r="P82" s="101">
        <v>1</v>
      </c>
      <c r="Q82" s="101">
        <f t="shared" si="11"/>
        <v>56.050000000000004</v>
      </c>
    </row>
    <row r="83" spans="1:17" s="110" customFormat="1" ht="12.75">
      <c r="A83" s="97" t="s">
        <v>433</v>
      </c>
      <c r="B83" s="98" t="s">
        <v>154</v>
      </c>
      <c r="C83" s="99" t="s">
        <v>1076</v>
      </c>
      <c r="D83" s="100" t="s">
        <v>400</v>
      </c>
      <c r="E83" s="101" t="s">
        <v>127</v>
      </c>
      <c r="F83" s="100">
        <v>77</v>
      </c>
      <c r="G83" s="102">
        <v>10</v>
      </c>
      <c r="H83" s="101">
        <f t="shared" si="13"/>
        <v>1.2349999999999999</v>
      </c>
      <c r="I83" s="101">
        <f t="shared" si="14"/>
        <v>12.349999999999998</v>
      </c>
      <c r="J83" s="101"/>
      <c r="K83" s="101"/>
      <c r="L83" s="101"/>
      <c r="M83" s="101"/>
      <c r="N83" s="101"/>
      <c r="O83" s="101">
        <f t="shared" si="10"/>
        <v>12.349999999999998</v>
      </c>
      <c r="P83" s="101">
        <v>1</v>
      </c>
      <c r="Q83" s="101">
        <f t="shared" si="11"/>
        <v>12.349999999999998</v>
      </c>
    </row>
    <row r="84" spans="1:17" s="110" customFormat="1" ht="12.75">
      <c r="A84" s="97" t="s">
        <v>433</v>
      </c>
      <c r="B84" s="98" t="s">
        <v>154</v>
      </c>
      <c r="C84" s="99" t="s">
        <v>1077</v>
      </c>
      <c r="D84" s="100" t="s">
        <v>400</v>
      </c>
      <c r="E84" s="101" t="s">
        <v>127</v>
      </c>
      <c r="F84" s="100">
        <v>75</v>
      </c>
      <c r="G84" s="102">
        <v>16</v>
      </c>
      <c r="H84" s="101">
        <f t="shared" si="13"/>
        <v>1.225</v>
      </c>
      <c r="I84" s="101">
        <f t="shared" si="14"/>
        <v>19.6</v>
      </c>
      <c r="J84" s="102">
        <v>4</v>
      </c>
      <c r="K84" s="101">
        <v>2</v>
      </c>
      <c r="L84" s="101">
        <f>F84/K84</f>
        <v>37.5</v>
      </c>
      <c r="M84" s="101">
        <f>1+(L84/30-1)*0.4</f>
        <v>1.1</v>
      </c>
      <c r="N84" s="101">
        <f>J84*K84*M84</f>
        <v>8.8</v>
      </c>
      <c r="O84" s="101">
        <f t="shared" si="10"/>
        <v>28.400000000000002</v>
      </c>
      <c r="P84" s="101">
        <v>1</v>
      </c>
      <c r="Q84" s="101">
        <f t="shared" si="11"/>
        <v>28.400000000000002</v>
      </c>
    </row>
    <row r="85" spans="1:17" s="110" customFormat="1" ht="12.75">
      <c r="A85" s="104" t="s">
        <v>216</v>
      </c>
      <c r="B85" s="107" t="s">
        <v>121</v>
      </c>
      <c r="C85" s="99" t="s">
        <v>1024</v>
      </c>
      <c r="D85" s="100" t="s">
        <v>418</v>
      </c>
      <c r="E85" s="101" t="s">
        <v>124</v>
      </c>
      <c r="F85" s="100">
        <v>125</v>
      </c>
      <c r="G85" s="102">
        <v>20</v>
      </c>
      <c r="H85" s="101">
        <f t="shared" si="13"/>
        <v>1.475</v>
      </c>
      <c r="I85" s="101">
        <f t="shared" si="14"/>
        <v>29.5</v>
      </c>
      <c r="J85" s="102"/>
      <c r="K85" s="101"/>
      <c r="L85" s="101"/>
      <c r="M85" s="101"/>
      <c r="N85" s="101"/>
      <c r="O85" s="101">
        <f t="shared" si="10"/>
        <v>29.5</v>
      </c>
      <c r="P85" s="101">
        <v>1</v>
      </c>
      <c r="Q85" s="101">
        <f t="shared" si="11"/>
        <v>29.5</v>
      </c>
    </row>
    <row r="86" spans="1:17" s="110" customFormat="1" ht="12.75">
      <c r="A86" s="97" t="s">
        <v>216</v>
      </c>
      <c r="B86" s="107" t="s">
        <v>121</v>
      </c>
      <c r="C86" s="99" t="s">
        <v>1054</v>
      </c>
      <c r="D86" s="100" t="s">
        <v>399</v>
      </c>
      <c r="E86" s="101" t="s">
        <v>124</v>
      </c>
      <c r="F86" s="100">
        <v>96</v>
      </c>
      <c r="G86" s="103">
        <v>16</v>
      </c>
      <c r="H86" s="101">
        <f t="shared" si="13"/>
        <v>1.33</v>
      </c>
      <c r="I86" s="101">
        <f t="shared" si="14"/>
        <v>21.28</v>
      </c>
      <c r="J86" s="103"/>
      <c r="K86" s="101"/>
      <c r="L86" s="101"/>
      <c r="M86" s="101"/>
      <c r="N86" s="101"/>
      <c r="O86" s="101">
        <f t="shared" si="10"/>
        <v>21.28</v>
      </c>
      <c r="P86" s="101">
        <v>1.2</v>
      </c>
      <c r="Q86" s="101">
        <f t="shared" si="11"/>
        <v>25.536</v>
      </c>
    </row>
    <row r="87" spans="1:17" s="110" customFormat="1" ht="12.75">
      <c r="A87" s="97" t="s">
        <v>434</v>
      </c>
      <c r="B87" s="35" t="s">
        <v>121</v>
      </c>
      <c r="C87" s="99" t="s">
        <v>1061</v>
      </c>
      <c r="D87" s="100" t="s">
        <v>398</v>
      </c>
      <c r="E87" s="101" t="s">
        <v>124</v>
      </c>
      <c r="F87" s="100">
        <v>126</v>
      </c>
      <c r="G87" s="102">
        <v>24</v>
      </c>
      <c r="H87" s="101">
        <f t="shared" si="13"/>
        <v>1.48</v>
      </c>
      <c r="I87" s="101">
        <f t="shared" si="14"/>
        <v>35.519999999999996</v>
      </c>
      <c r="J87" s="101">
        <v>18</v>
      </c>
      <c r="K87" s="101">
        <v>4</v>
      </c>
      <c r="L87" s="101">
        <f>F87/K87</f>
        <v>31.5</v>
      </c>
      <c r="M87" s="101">
        <f>1+(L87/30-1)*0.4</f>
        <v>1.02</v>
      </c>
      <c r="N87" s="101">
        <f>J87*K87*M87</f>
        <v>73.44</v>
      </c>
      <c r="O87" s="101">
        <f t="shared" si="10"/>
        <v>108.96</v>
      </c>
      <c r="P87" s="101">
        <v>1.2</v>
      </c>
      <c r="Q87" s="101">
        <f t="shared" si="11"/>
        <v>130.75199999999998</v>
      </c>
    </row>
    <row r="88" spans="1:17" s="110" customFormat="1" ht="12.75">
      <c r="A88" s="97" t="s">
        <v>435</v>
      </c>
      <c r="B88" s="98" t="s">
        <v>154</v>
      </c>
      <c r="C88" s="99" t="s">
        <v>1078</v>
      </c>
      <c r="D88" s="100" t="s">
        <v>418</v>
      </c>
      <c r="E88" s="101" t="s">
        <v>124</v>
      </c>
      <c r="F88" s="100">
        <v>125</v>
      </c>
      <c r="G88" s="102">
        <v>20</v>
      </c>
      <c r="H88" s="101">
        <f t="shared" si="13"/>
        <v>1.475</v>
      </c>
      <c r="I88" s="101">
        <f t="shared" si="14"/>
        <v>29.5</v>
      </c>
      <c r="J88" s="101"/>
      <c r="K88" s="101"/>
      <c r="L88" s="101"/>
      <c r="M88" s="101"/>
      <c r="N88" s="101"/>
      <c r="O88" s="101">
        <f t="shared" si="10"/>
        <v>29.5</v>
      </c>
      <c r="P88" s="101">
        <v>1</v>
      </c>
      <c r="Q88" s="101">
        <f t="shared" si="11"/>
        <v>29.5</v>
      </c>
    </row>
    <row r="89" spans="1:17" s="110" customFormat="1" ht="12.75">
      <c r="A89" s="97" t="s">
        <v>435</v>
      </c>
      <c r="B89" s="98" t="s">
        <v>154</v>
      </c>
      <c r="C89" s="99" t="s">
        <v>1062</v>
      </c>
      <c r="D89" s="100" t="s">
        <v>399</v>
      </c>
      <c r="E89" s="101" t="s">
        <v>124</v>
      </c>
      <c r="F89" s="100">
        <v>96</v>
      </c>
      <c r="G89" s="103">
        <v>24</v>
      </c>
      <c r="H89" s="101">
        <f t="shared" si="13"/>
        <v>1.33</v>
      </c>
      <c r="I89" s="101">
        <f t="shared" si="14"/>
        <v>31.92</v>
      </c>
      <c r="J89" s="109"/>
      <c r="K89" s="101"/>
      <c r="L89" s="101"/>
      <c r="M89" s="101"/>
      <c r="N89" s="101"/>
      <c r="O89" s="101">
        <f t="shared" si="10"/>
        <v>31.92</v>
      </c>
      <c r="P89" s="101">
        <v>1.2</v>
      </c>
      <c r="Q89" s="101">
        <f t="shared" si="11"/>
        <v>38.304</v>
      </c>
    </row>
    <row r="90" spans="1:17" s="110" customFormat="1" ht="12">
      <c r="A90" s="97" t="s">
        <v>435</v>
      </c>
      <c r="B90" s="98" t="s">
        <v>154</v>
      </c>
      <c r="C90" s="99" t="s">
        <v>1062</v>
      </c>
      <c r="D90" s="108" t="s">
        <v>424</v>
      </c>
      <c r="E90" s="101" t="s">
        <v>127</v>
      </c>
      <c r="F90" s="100">
        <v>109</v>
      </c>
      <c r="G90" s="101">
        <v>24</v>
      </c>
      <c r="H90" s="101">
        <f t="shared" si="13"/>
        <v>1.395</v>
      </c>
      <c r="I90" s="101">
        <f t="shared" si="14"/>
        <v>33.480000000000004</v>
      </c>
      <c r="J90" s="101"/>
      <c r="K90" s="101"/>
      <c r="L90" s="101"/>
      <c r="M90" s="101"/>
      <c r="N90" s="101"/>
      <c r="O90" s="101">
        <f t="shared" si="10"/>
        <v>33.480000000000004</v>
      </c>
      <c r="P90" s="101">
        <v>1.2</v>
      </c>
      <c r="Q90" s="101">
        <f t="shared" si="11"/>
        <v>40.176</v>
      </c>
    </row>
    <row r="91" spans="1:17" s="110" customFormat="1" ht="12.75">
      <c r="A91" s="97" t="s">
        <v>436</v>
      </c>
      <c r="B91" s="98" t="s">
        <v>154</v>
      </c>
      <c r="C91" s="99" t="s">
        <v>1079</v>
      </c>
      <c r="D91" s="100" t="s">
        <v>418</v>
      </c>
      <c r="E91" s="101" t="s">
        <v>127</v>
      </c>
      <c r="F91" s="100">
        <v>50</v>
      </c>
      <c r="G91" s="102">
        <v>13</v>
      </c>
      <c r="H91" s="101">
        <v>1.2</v>
      </c>
      <c r="I91" s="101">
        <f t="shared" si="14"/>
        <v>15.6</v>
      </c>
      <c r="J91" s="101"/>
      <c r="K91" s="101"/>
      <c r="L91" s="101"/>
      <c r="M91" s="101"/>
      <c r="N91" s="101"/>
      <c r="O91" s="101">
        <f t="shared" si="10"/>
        <v>15.6</v>
      </c>
      <c r="P91" s="101">
        <v>1</v>
      </c>
      <c r="Q91" s="101">
        <f t="shared" si="11"/>
        <v>15.6</v>
      </c>
    </row>
    <row r="92" spans="1:17" s="110" customFormat="1" ht="12.75">
      <c r="A92" s="97" t="s">
        <v>436</v>
      </c>
      <c r="B92" s="98" t="s">
        <v>154</v>
      </c>
      <c r="C92" s="99" t="s">
        <v>1080</v>
      </c>
      <c r="D92" s="100" t="s">
        <v>410</v>
      </c>
      <c r="E92" s="101" t="s">
        <v>127</v>
      </c>
      <c r="F92" s="100">
        <v>108</v>
      </c>
      <c r="G92" s="102">
        <v>18</v>
      </c>
      <c r="H92" s="101">
        <f aca="true" t="shared" si="15" ref="H92:H99">0.85+0.005*F92</f>
        <v>1.3900000000000001</v>
      </c>
      <c r="I92" s="101">
        <f t="shared" si="14"/>
        <v>25.020000000000003</v>
      </c>
      <c r="J92" s="102">
        <v>6</v>
      </c>
      <c r="K92" s="101">
        <v>2</v>
      </c>
      <c r="L92" s="101">
        <f>F92/K92</f>
        <v>54</v>
      </c>
      <c r="M92" s="101">
        <f>1+(L92/30-1)*0.4</f>
        <v>1.32</v>
      </c>
      <c r="N92" s="101">
        <f>J92*K92*M92</f>
        <v>15.84</v>
      </c>
      <c r="O92" s="101">
        <f t="shared" si="10"/>
        <v>40.86</v>
      </c>
      <c r="P92" s="101">
        <v>1</v>
      </c>
      <c r="Q92" s="101">
        <f t="shared" si="11"/>
        <v>40.86</v>
      </c>
    </row>
    <row r="93" spans="1:17" s="110" customFormat="1" ht="12.75">
      <c r="A93" s="97" t="s">
        <v>436</v>
      </c>
      <c r="B93" s="98" t="s">
        <v>154</v>
      </c>
      <c r="C93" s="99" t="s">
        <v>1080</v>
      </c>
      <c r="D93" s="100" t="s">
        <v>402</v>
      </c>
      <c r="E93" s="101" t="s">
        <v>124</v>
      </c>
      <c r="F93" s="100">
        <v>112</v>
      </c>
      <c r="G93" s="102">
        <v>24</v>
      </c>
      <c r="H93" s="101">
        <f t="shared" si="15"/>
        <v>1.4100000000000001</v>
      </c>
      <c r="I93" s="101">
        <f t="shared" si="14"/>
        <v>33.84</v>
      </c>
      <c r="J93" s="110">
        <v>10</v>
      </c>
      <c r="K93" s="110">
        <v>3</v>
      </c>
      <c r="L93" s="101">
        <f>F93/K92</f>
        <v>56</v>
      </c>
      <c r="M93" s="101">
        <f>1+(L93/30-1)*0.4</f>
        <v>1.3466666666666667</v>
      </c>
      <c r="N93" s="101">
        <f>J92*K92*M93</f>
        <v>16.16</v>
      </c>
      <c r="O93" s="101">
        <f t="shared" si="10"/>
        <v>50</v>
      </c>
      <c r="P93" s="101">
        <v>1.2</v>
      </c>
      <c r="Q93" s="101">
        <f t="shared" si="11"/>
        <v>60</v>
      </c>
    </row>
    <row r="94" spans="1:17" s="110" customFormat="1" ht="12.75">
      <c r="A94" s="97" t="s">
        <v>436</v>
      </c>
      <c r="B94" s="98" t="s">
        <v>154</v>
      </c>
      <c r="C94" s="99" t="s">
        <v>1080</v>
      </c>
      <c r="D94" s="100" t="s">
        <v>399</v>
      </c>
      <c r="E94" s="101" t="s">
        <v>124</v>
      </c>
      <c r="F94" s="100">
        <v>96</v>
      </c>
      <c r="G94" s="102">
        <v>24</v>
      </c>
      <c r="H94" s="101">
        <f t="shared" si="15"/>
        <v>1.33</v>
      </c>
      <c r="I94" s="101">
        <f t="shared" si="14"/>
        <v>31.92</v>
      </c>
      <c r="J94" s="102">
        <v>10</v>
      </c>
      <c r="K94" s="101">
        <v>2</v>
      </c>
      <c r="L94" s="101">
        <f>F94/K93</f>
        <v>32</v>
      </c>
      <c r="M94" s="101">
        <f>1+(L94/30-1)*0.4</f>
        <v>1.0266666666666666</v>
      </c>
      <c r="N94" s="101">
        <f>J93*K93*M94</f>
        <v>30.799999999999997</v>
      </c>
      <c r="O94" s="101">
        <f t="shared" si="10"/>
        <v>62.72</v>
      </c>
      <c r="P94" s="101">
        <v>1</v>
      </c>
      <c r="Q94" s="101">
        <f t="shared" si="11"/>
        <v>62.72</v>
      </c>
    </row>
    <row r="95" spans="1:17" s="110" customFormat="1" ht="12.75">
      <c r="A95" s="104" t="s">
        <v>437</v>
      </c>
      <c r="B95" s="98" t="s">
        <v>154</v>
      </c>
      <c r="C95" s="99" t="s">
        <v>1081</v>
      </c>
      <c r="D95" s="108" t="s">
        <v>438</v>
      </c>
      <c r="E95" s="101" t="s">
        <v>127</v>
      </c>
      <c r="F95" s="100">
        <v>105</v>
      </c>
      <c r="G95" s="102">
        <v>2</v>
      </c>
      <c r="H95" s="101">
        <f t="shared" si="15"/>
        <v>1.375</v>
      </c>
      <c r="I95" s="101">
        <f t="shared" si="14"/>
        <v>2.75</v>
      </c>
      <c r="J95" s="101"/>
      <c r="K95" s="101"/>
      <c r="L95" s="101"/>
      <c r="M95" s="101"/>
      <c r="N95" s="101"/>
      <c r="O95" s="101">
        <f t="shared" si="10"/>
        <v>2.75</v>
      </c>
      <c r="P95" s="101">
        <v>1</v>
      </c>
      <c r="Q95" s="101">
        <f t="shared" si="11"/>
        <v>2.75</v>
      </c>
    </row>
    <row r="96" spans="1:17" s="110" customFormat="1" ht="12.75">
      <c r="A96" s="97" t="s">
        <v>437</v>
      </c>
      <c r="B96" s="98" t="s">
        <v>154</v>
      </c>
      <c r="C96" s="99" t="s">
        <v>1082</v>
      </c>
      <c r="D96" s="100" t="s">
        <v>410</v>
      </c>
      <c r="E96" s="101" t="s">
        <v>127</v>
      </c>
      <c r="F96" s="100">
        <v>128</v>
      </c>
      <c r="G96" s="102">
        <v>2</v>
      </c>
      <c r="H96" s="101">
        <f t="shared" si="15"/>
        <v>1.49</v>
      </c>
      <c r="I96" s="101">
        <f t="shared" si="14"/>
        <v>2.98</v>
      </c>
      <c r="J96" s="101"/>
      <c r="K96" s="101"/>
      <c r="L96" s="101"/>
      <c r="M96" s="101"/>
      <c r="N96" s="101"/>
      <c r="O96" s="101">
        <f t="shared" si="10"/>
        <v>2.98</v>
      </c>
      <c r="P96" s="101">
        <v>1</v>
      </c>
      <c r="Q96" s="101">
        <f t="shared" si="11"/>
        <v>2.98</v>
      </c>
    </row>
    <row r="97" spans="1:17" s="110" customFormat="1" ht="12">
      <c r="A97" s="97" t="s">
        <v>437</v>
      </c>
      <c r="B97" s="98" t="s">
        <v>154</v>
      </c>
      <c r="C97" s="99" t="s">
        <v>1071</v>
      </c>
      <c r="D97" s="108" t="s">
        <v>429</v>
      </c>
      <c r="E97" s="101" t="s">
        <v>127</v>
      </c>
      <c r="F97" s="100">
        <v>86</v>
      </c>
      <c r="G97" s="101">
        <v>4</v>
      </c>
      <c r="H97" s="101">
        <f t="shared" si="15"/>
        <v>1.28</v>
      </c>
      <c r="I97" s="101">
        <f t="shared" si="14"/>
        <v>5.12</v>
      </c>
      <c r="J97" s="101"/>
      <c r="K97" s="101"/>
      <c r="L97" s="101"/>
      <c r="M97" s="101"/>
      <c r="N97" s="101"/>
      <c r="O97" s="101">
        <f t="shared" si="10"/>
        <v>5.12</v>
      </c>
      <c r="P97" s="101">
        <v>1</v>
      </c>
      <c r="Q97" s="101">
        <f t="shared" si="11"/>
        <v>5.12</v>
      </c>
    </row>
    <row r="98" spans="1:17" s="110" customFormat="1" ht="12">
      <c r="A98" s="97" t="s">
        <v>437</v>
      </c>
      <c r="B98" s="98" t="s">
        <v>154</v>
      </c>
      <c r="C98" s="99" t="s">
        <v>1071</v>
      </c>
      <c r="D98" s="100" t="s">
        <v>398</v>
      </c>
      <c r="E98" s="101" t="s">
        <v>124</v>
      </c>
      <c r="F98" s="100">
        <v>126</v>
      </c>
      <c r="G98" s="101">
        <v>4</v>
      </c>
      <c r="H98" s="101">
        <f t="shared" si="15"/>
        <v>1.48</v>
      </c>
      <c r="I98" s="101">
        <f t="shared" si="14"/>
        <v>5.92</v>
      </c>
      <c r="J98" s="101"/>
      <c r="K98" s="101"/>
      <c r="L98" s="101"/>
      <c r="M98" s="101"/>
      <c r="N98" s="101"/>
      <c r="O98" s="101">
        <f t="shared" si="10"/>
        <v>5.92</v>
      </c>
      <c r="P98" s="101">
        <v>1</v>
      </c>
      <c r="Q98" s="101">
        <f t="shared" si="11"/>
        <v>5.92</v>
      </c>
    </row>
    <row r="99" spans="1:17" s="110" customFormat="1" ht="12.75">
      <c r="A99" s="97" t="s">
        <v>439</v>
      </c>
      <c r="B99" s="35" t="s">
        <v>121</v>
      </c>
      <c r="C99" s="99" t="s">
        <v>1083</v>
      </c>
      <c r="D99" s="108" t="s">
        <v>397</v>
      </c>
      <c r="E99" s="101" t="s">
        <v>127</v>
      </c>
      <c r="F99" s="100">
        <v>105</v>
      </c>
      <c r="G99" s="102">
        <v>40</v>
      </c>
      <c r="H99" s="101">
        <f t="shared" si="15"/>
        <v>1.375</v>
      </c>
      <c r="I99" s="101">
        <f t="shared" si="14"/>
        <v>55</v>
      </c>
      <c r="J99" s="102">
        <v>20</v>
      </c>
      <c r="K99" s="101">
        <v>2</v>
      </c>
      <c r="L99" s="101">
        <f>F99/K99</f>
        <v>52.5</v>
      </c>
      <c r="M99" s="101">
        <f>1+(L99/30-1)*0.4</f>
        <v>1.3</v>
      </c>
      <c r="N99" s="101">
        <f>J99*K99*M99</f>
        <v>52</v>
      </c>
      <c r="O99" s="101">
        <f t="shared" si="10"/>
        <v>107</v>
      </c>
      <c r="P99" s="101">
        <v>1.2</v>
      </c>
      <c r="Q99" s="101">
        <f t="shared" si="11"/>
        <v>128.4</v>
      </c>
    </row>
    <row r="100" spans="1:17" s="110" customFormat="1" ht="12.75">
      <c r="A100" s="97" t="s">
        <v>439</v>
      </c>
      <c r="B100" s="35" t="s">
        <v>121</v>
      </c>
      <c r="C100" s="98" t="s">
        <v>440</v>
      </c>
      <c r="D100" s="108" t="s">
        <v>397</v>
      </c>
      <c r="E100" s="101" t="s">
        <v>127</v>
      </c>
      <c r="F100" s="100">
        <v>105</v>
      </c>
      <c r="G100" s="102"/>
      <c r="H100" s="101"/>
      <c r="I100" s="101"/>
      <c r="J100" s="101">
        <v>6</v>
      </c>
      <c r="K100" s="101">
        <v>1</v>
      </c>
      <c r="L100" s="101">
        <v>105</v>
      </c>
      <c r="M100" s="101">
        <f>1+(L100/30-1)*0.4</f>
        <v>2</v>
      </c>
      <c r="N100" s="101">
        <f>J100*K100*M100</f>
        <v>12</v>
      </c>
      <c r="O100" s="101">
        <f t="shared" si="10"/>
        <v>12</v>
      </c>
      <c r="P100" s="101">
        <v>1</v>
      </c>
      <c r="Q100" s="101">
        <f t="shared" si="11"/>
        <v>12</v>
      </c>
    </row>
    <row r="101" spans="1:17" s="110" customFormat="1" ht="12.75">
      <c r="A101" s="97" t="s">
        <v>439</v>
      </c>
      <c r="B101" s="35" t="s">
        <v>131</v>
      </c>
      <c r="C101" s="99" t="s">
        <v>1084</v>
      </c>
      <c r="D101" s="100" t="s">
        <v>399</v>
      </c>
      <c r="E101" s="101" t="s">
        <v>124</v>
      </c>
      <c r="F101" s="100">
        <v>96</v>
      </c>
      <c r="G101" s="103">
        <v>24</v>
      </c>
      <c r="H101" s="101">
        <f>0.85+0.005*F101</f>
        <v>1.33</v>
      </c>
      <c r="I101" s="101">
        <f>G101*H101</f>
        <v>31.92</v>
      </c>
      <c r="J101" s="103">
        <v>6</v>
      </c>
      <c r="K101" s="101">
        <v>2</v>
      </c>
      <c r="L101" s="101">
        <f>F101/K101</f>
        <v>48</v>
      </c>
      <c r="M101" s="101">
        <f>1+(L101/30-1)*0.4</f>
        <v>1.24</v>
      </c>
      <c r="N101" s="101">
        <f>J101*K101*M101</f>
        <v>14.879999999999999</v>
      </c>
      <c r="O101" s="101">
        <f t="shared" si="10"/>
        <v>46.8</v>
      </c>
      <c r="P101" s="101">
        <v>1.2</v>
      </c>
      <c r="Q101" s="101">
        <f t="shared" si="11"/>
        <v>56.16</v>
      </c>
    </row>
    <row r="102" spans="1:17" s="110" customFormat="1" ht="12.75">
      <c r="A102" s="97" t="s">
        <v>441</v>
      </c>
      <c r="B102" s="35" t="s">
        <v>131</v>
      </c>
      <c r="C102" s="99" t="s">
        <v>1072</v>
      </c>
      <c r="D102" s="100" t="s">
        <v>397</v>
      </c>
      <c r="E102" s="101" t="s">
        <v>124</v>
      </c>
      <c r="F102" s="100">
        <v>49</v>
      </c>
      <c r="G102" s="101">
        <v>20</v>
      </c>
      <c r="H102" s="101">
        <f>0.85+0.005*F102</f>
        <v>1.095</v>
      </c>
      <c r="I102" s="101">
        <f>G102*H102</f>
        <v>21.9</v>
      </c>
      <c r="J102" s="102">
        <v>2</v>
      </c>
      <c r="K102" s="101">
        <v>2</v>
      </c>
      <c r="L102" s="101">
        <f>F102/K102</f>
        <v>24.5</v>
      </c>
      <c r="M102" s="101">
        <f>1+(L102/30-1)*0.4</f>
        <v>0.9266666666666666</v>
      </c>
      <c r="N102" s="101">
        <f>J102*K102*M102</f>
        <v>3.7066666666666666</v>
      </c>
      <c r="O102" s="101">
        <f t="shared" si="10"/>
        <v>25.606666666666666</v>
      </c>
      <c r="P102" s="101">
        <v>1</v>
      </c>
      <c r="Q102" s="101">
        <f t="shared" si="11"/>
        <v>25.606666666666666</v>
      </c>
    </row>
    <row r="103" spans="1:17" s="110" customFormat="1" ht="12.75">
      <c r="A103" s="97" t="s">
        <v>441</v>
      </c>
      <c r="B103" s="35" t="s">
        <v>131</v>
      </c>
      <c r="C103" s="99" t="s">
        <v>1082</v>
      </c>
      <c r="D103" s="100" t="s">
        <v>410</v>
      </c>
      <c r="E103" s="101" t="s">
        <v>127</v>
      </c>
      <c r="F103" s="100">
        <v>128</v>
      </c>
      <c r="G103" s="102">
        <v>26</v>
      </c>
      <c r="H103" s="101">
        <f>0.85+0.005*F103</f>
        <v>1.49</v>
      </c>
      <c r="I103" s="101">
        <f>G103*H103</f>
        <v>38.74</v>
      </c>
      <c r="J103" s="102">
        <v>12</v>
      </c>
      <c r="K103" s="101">
        <v>3</v>
      </c>
      <c r="L103" s="101">
        <f>F103/K103</f>
        <v>42.666666666666664</v>
      </c>
      <c r="M103" s="101">
        <f>1+(L103/30-1)*0.4</f>
        <v>1.1688888888888889</v>
      </c>
      <c r="N103" s="101">
        <f>J103*K103*M103</f>
        <v>42.08</v>
      </c>
      <c r="O103" s="101">
        <f t="shared" si="10"/>
        <v>80.82</v>
      </c>
      <c r="P103" s="101">
        <v>1</v>
      </c>
      <c r="Q103" s="101">
        <f t="shared" si="11"/>
        <v>80.82</v>
      </c>
    </row>
    <row r="104" spans="1:17" s="110" customFormat="1" ht="12.75">
      <c r="A104" s="97" t="s">
        <v>442</v>
      </c>
      <c r="B104" s="35" t="s">
        <v>131</v>
      </c>
      <c r="C104" s="99" t="s">
        <v>1031</v>
      </c>
      <c r="D104" s="100" t="s">
        <v>397</v>
      </c>
      <c r="E104" s="101" t="s">
        <v>124</v>
      </c>
      <c r="F104" s="100">
        <v>105</v>
      </c>
      <c r="G104" s="102">
        <v>26</v>
      </c>
      <c r="H104" s="101">
        <f>0.85+0.005*F104</f>
        <v>1.375</v>
      </c>
      <c r="I104" s="101">
        <f>G104*H104</f>
        <v>35.75</v>
      </c>
      <c r="J104" s="101"/>
      <c r="K104" s="101"/>
      <c r="L104" s="101"/>
      <c r="M104" s="101"/>
      <c r="N104" s="101"/>
      <c r="O104" s="101">
        <f t="shared" si="10"/>
        <v>35.75</v>
      </c>
      <c r="P104" s="101">
        <v>1</v>
      </c>
      <c r="Q104" s="101">
        <f t="shared" si="11"/>
        <v>35.75</v>
      </c>
    </row>
    <row r="105" spans="1:17" s="110" customFormat="1" ht="12.75">
      <c r="A105" s="97" t="s">
        <v>442</v>
      </c>
      <c r="B105" s="35" t="s">
        <v>131</v>
      </c>
      <c r="C105" s="99" t="s">
        <v>1052</v>
      </c>
      <c r="D105" s="100" t="s">
        <v>418</v>
      </c>
      <c r="E105" s="101" t="s">
        <v>127</v>
      </c>
      <c r="F105" s="100">
        <v>67</v>
      </c>
      <c r="G105" s="102">
        <v>13</v>
      </c>
      <c r="H105" s="101">
        <v>1.2</v>
      </c>
      <c r="I105" s="101">
        <f>G105*H105</f>
        <v>15.6</v>
      </c>
      <c r="J105" s="101"/>
      <c r="K105" s="101"/>
      <c r="L105" s="101"/>
      <c r="M105" s="101"/>
      <c r="N105" s="101"/>
      <c r="O105" s="101">
        <f t="shared" si="10"/>
        <v>15.6</v>
      </c>
      <c r="P105" s="101">
        <v>1</v>
      </c>
      <c r="Q105" s="101">
        <f t="shared" si="11"/>
        <v>15.6</v>
      </c>
    </row>
    <row r="106" spans="1:17" s="110" customFormat="1" ht="12.75">
      <c r="A106" s="97" t="s">
        <v>442</v>
      </c>
      <c r="B106" s="35" t="s">
        <v>131</v>
      </c>
      <c r="C106" s="98" t="s">
        <v>443</v>
      </c>
      <c r="D106" s="100" t="s">
        <v>397</v>
      </c>
      <c r="E106" s="101" t="s">
        <v>124</v>
      </c>
      <c r="F106" s="100">
        <v>105</v>
      </c>
      <c r="G106" s="102"/>
      <c r="H106" s="101"/>
      <c r="I106" s="101"/>
      <c r="J106" s="101">
        <v>20</v>
      </c>
      <c r="K106" s="101">
        <v>1</v>
      </c>
      <c r="L106" s="101">
        <v>105</v>
      </c>
      <c r="M106" s="101">
        <f>1+(L106/30-1)*0.4</f>
        <v>2</v>
      </c>
      <c r="N106" s="101">
        <f>J106*K106*M106</f>
        <v>40</v>
      </c>
      <c r="O106" s="101">
        <f t="shared" si="10"/>
        <v>40</v>
      </c>
      <c r="P106" s="101">
        <v>1</v>
      </c>
      <c r="Q106" s="101">
        <f t="shared" si="11"/>
        <v>40</v>
      </c>
    </row>
    <row r="107" spans="1:17" s="110" customFormat="1" ht="12.75">
      <c r="A107" s="97" t="s">
        <v>444</v>
      </c>
      <c r="B107" s="35" t="s">
        <v>154</v>
      </c>
      <c r="C107" s="99" t="s">
        <v>1085</v>
      </c>
      <c r="D107" s="100" t="s">
        <v>398</v>
      </c>
      <c r="E107" s="101" t="s">
        <v>127</v>
      </c>
      <c r="F107" s="100">
        <v>66</v>
      </c>
      <c r="G107" s="102">
        <v>35</v>
      </c>
      <c r="H107" s="101">
        <v>1.2</v>
      </c>
      <c r="I107" s="101">
        <f>G107*H107</f>
        <v>42</v>
      </c>
      <c r="J107" s="102">
        <v>5</v>
      </c>
      <c r="K107" s="101">
        <v>1</v>
      </c>
      <c r="L107" s="101">
        <f>F107/K107</f>
        <v>66</v>
      </c>
      <c r="M107" s="101">
        <f>1+(L107/30-1)*0.4</f>
        <v>1.48</v>
      </c>
      <c r="N107" s="101">
        <f>J107*K107*M107</f>
        <v>7.4</v>
      </c>
      <c r="O107" s="101">
        <f t="shared" si="10"/>
        <v>49.4</v>
      </c>
      <c r="P107" s="101">
        <v>1</v>
      </c>
      <c r="Q107" s="101">
        <f t="shared" si="11"/>
        <v>49.4</v>
      </c>
    </row>
    <row r="108" spans="1:17" s="110" customFormat="1" ht="12">
      <c r="A108" s="104" t="s">
        <v>444</v>
      </c>
      <c r="B108" s="35" t="s">
        <v>154</v>
      </c>
      <c r="C108" s="99" t="s">
        <v>1086</v>
      </c>
      <c r="D108" s="100" t="s">
        <v>400</v>
      </c>
      <c r="E108" s="101" t="s">
        <v>124</v>
      </c>
      <c r="F108" s="100">
        <v>99</v>
      </c>
      <c r="G108" s="109">
        <v>18</v>
      </c>
      <c r="H108" s="101">
        <f>0.85+0.005*F108</f>
        <v>1.345</v>
      </c>
      <c r="I108" s="101">
        <f>G108*H108</f>
        <v>24.21</v>
      </c>
      <c r="J108" s="109">
        <v>12</v>
      </c>
      <c r="K108" s="101">
        <v>2</v>
      </c>
      <c r="L108" s="101">
        <f>F108/K108</f>
        <v>49.5</v>
      </c>
      <c r="M108" s="101">
        <f>1+(L108/30-1)*0.4</f>
        <v>1.26</v>
      </c>
      <c r="N108" s="101">
        <f>J108*K108*M108</f>
        <v>30.240000000000002</v>
      </c>
      <c r="O108" s="101">
        <f t="shared" si="10"/>
        <v>54.45</v>
      </c>
      <c r="P108" s="101">
        <v>1</v>
      </c>
      <c r="Q108" s="101">
        <f t="shared" si="11"/>
        <v>54.45</v>
      </c>
    </row>
    <row r="109" spans="1:17" s="110" customFormat="1" ht="12.75">
      <c r="A109" s="111" t="s">
        <v>445</v>
      </c>
      <c r="B109" s="98" t="s">
        <v>154</v>
      </c>
      <c r="C109" s="99" t="s">
        <v>1087</v>
      </c>
      <c r="D109" s="100" t="s">
        <v>418</v>
      </c>
      <c r="E109" s="101" t="s">
        <v>124</v>
      </c>
      <c r="F109" s="100">
        <v>125</v>
      </c>
      <c r="G109" s="102">
        <v>32</v>
      </c>
      <c r="H109" s="101">
        <f>0.85+0.005*F109</f>
        <v>1.475</v>
      </c>
      <c r="I109" s="101">
        <f>G109*H109</f>
        <v>47.2</v>
      </c>
      <c r="J109" s="101"/>
      <c r="K109" s="101"/>
      <c r="L109" s="101"/>
      <c r="M109" s="101"/>
      <c r="N109" s="101"/>
      <c r="O109" s="101">
        <f t="shared" si="10"/>
        <v>47.2</v>
      </c>
      <c r="P109" s="101">
        <v>1.2</v>
      </c>
      <c r="Q109" s="101">
        <f t="shared" si="11"/>
        <v>56.64</v>
      </c>
    </row>
    <row r="110" spans="1:17" s="110" customFormat="1" ht="12.75">
      <c r="A110" s="97" t="s">
        <v>445</v>
      </c>
      <c r="B110" s="98" t="s">
        <v>154</v>
      </c>
      <c r="C110" s="99" t="s">
        <v>1088</v>
      </c>
      <c r="D110" s="100" t="s">
        <v>410</v>
      </c>
      <c r="E110" s="101" t="s">
        <v>124</v>
      </c>
      <c r="F110" s="100">
        <v>132</v>
      </c>
      <c r="G110" s="103">
        <v>12</v>
      </c>
      <c r="H110" s="101">
        <f>0.85+0.005*F110</f>
        <v>1.51</v>
      </c>
      <c r="I110" s="101">
        <f>G110*H110</f>
        <v>18.12</v>
      </c>
      <c r="J110" s="109"/>
      <c r="K110" s="101"/>
      <c r="L110" s="101"/>
      <c r="M110" s="101"/>
      <c r="N110" s="101"/>
      <c r="O110" s="101">
        <f t="shared" si="10"/>
        <v>18.12</v>
      </c>
      <c r="P110" s="101">
        <v>1</v>
      </c>
      <c r="Q110" s="101">
        <f t="shared" si="11"/>
        <v>18.12</v>
      </c>
    </row>
    <row r="111" spans="1:17" s="110" customFormat="1" ht="12.75">
      <c r="A111" s="97" t="s">
        <v>445</v>
      </c>
      <c r="B111" s="98" t="s">
        <v>154</v>
      </c>
      <c r="C111" s="99" t="s">
        <v>1088</v>
      </c>
      <c r="D111" s="100" t="s">
        <v>410</v>
      </c>
      <c r="E111" s="101" t="s">
        <v>124</v>
      </c>
      <c r="F111" s="100">
        <v>132</v>
      </c>
      <c r="G111" s="109"/>
      <c r="H111" s="101"/>
      <c r="I111" s="101"/>
      <c r="J111" s="103">
        <v>24</v>
      </c>
      <c r="K111" s="101">
        <v>3</v>
      </c>
      <c r="L111" s="101">
        <f>F111/K111</f>
        <v>44</v>
      </c>
      <c r="M111" s="101">
        <f>1+(L111/30-1)*0.4</f>
        <v>1.1866666666666665</v>
      </c>
      <c r="N111" s="101">
        <f>J111*K111*M111</f>
        <v>85.44</v>
      </c>
      <c r="O111" s="101">
        <f t="shared" si="10"/>
        <v>85.44</v>
      </c>
      <c r="P111" s="101">
        <v>1</v>
      </c>
      <c r="Q111" s="101">
        <f t="shared" si="11"/>
        <v>85.44</v>
      </c>
    </row>
    <row r="112" spans="1:17" s="110" customFormat="1" ht="12">
      <c r="A112" s="97" t="s">
        <v>445</v>
      </c>
      <c r="B112" s="98" t="s">
        <v>154</v>
      </c>
      <c r="C112" s="99" t="s">
        <v>1063</v>
      </c>
      <c r="D112" s="108" t="s">
        <v>425</v>
      </c>
      <c r="E112" s="101" t="s">
        <v>127</v>
      </c>
      <c r="F112" s="100">
        <v>135</v>
      </c>
      <c r="G112" s="101">
        <v>30</v>
      </c>
      <c r="H112" s="101">
        <f>0.85+0.005*F112</f>
        <v>1.525</v>
      </c>
      <c r="I112" s="101">
        <f>G112*H112</f>
        <v>45.75</v>
      </c>
      <c r="J112" s="101"/>
      <c r="K112" s="101"/>
      <c r="L112" s="101"/>
      <c r="M112" s="101"/>
      <c r="N112" s="101"/>
      <c r="O112" s="101">
        <f t="shared" si="10"/>
        <v>45.75</v>
      </c>
      <c r="P112" s="101">
        <v>1.2</v>
      </c>
      <c r="Q112" s="101">
        <f t="shared" si="11"/>
        <v>54.9</v>
      </c>
    </row>
    <row r="113" spans="1:17" s="110" customFormat="1" ht="12.75">
      <c r="A113" s="97" t="s">
        <v>446</v>
      </c>
      <c r="B113" s="35" t="s">
        <v>144</v>
      </c>
      <c r="C113" s="99" t="s">
        <v>1089</v>
      </c>
      <c r="D113" s="100" t="s">
        <v>398</v>
      </c>
      <c r="E113" s="101" t="s">
        <v>127</v>
      </c>
      <c r="F113" s="100">
        <v>55</v>
      </c>
      <c r="G113" s="101"/>
      <c r="H113" s="101"/>
      <c r="I113" s="101"/>
      <c r="J113" s="102">
        <v>10</v>
      </c>
      <c r="K113" s="101">
        <v>1</v>
      </c>
      <c r="L113" s="101">
        <f aca="true" t="shared" si="16" ref="L113:L119">F113/K113</f>
        <v>55</v>
      </c>
      <c r="M113" s="101">
        <f aca="true" t="shared" si="17" ref="M113:M119">1+(L113/30-1)*0.4</f>
        <v>1.3333333333333333</v>
      </c>
      <c r="N113" s="101">
        <f aca="true" t="shared" si="18" ref="N113:N119">J113*K113*M113</f>
        <v>13.333333333333332</v>
      </c>
      <c r="O113" s="101">
        <f t="shared" si="10"/>
        <v>13.333333333333332</v>
      </c>
      <c r="P113" s="101">
        <v>1</v>
      </c>
      <c r="Q113" s="101">
        <f t="shared" si="11"/>
        <v>13.333333333333332</v>
      </c>
    </row>
    <row r="114" spans="1:17" s="110" customFormat="1" ht="12">
      <c r="A114" s="106" t="s">
        <v>446</v>
      </c>
      <c r="B114" s="35" t="s">
        <v>144</v>
      </c>
      <c r="C114" s="99" t="s">
        <v>1090</v>
      </c>
      <c r="D114" s="100" t="s">
        <v>400</v>
      </c>
      <c r="E114" s="101" t="s">
        <v>127</v>
      </c>
      <c r="F114" s="100">
        <v>76</v>
      </c>
      <c r="G114" s="101"/>
      <c r="H114" s="101"/>
      <c r="I114" s="101"/>
      <c r="J114" s="109">
        <v>10</v>
      </c>
      <c r="K114" s="101">
        <v>2</v>
      </c>
      <c r="L114" s="101">
        <f t="shared" si="16"/>
        <v>38</v>
      </c>
      <c r="M114" s="101">
        <f t="shared" si="17"/>
        <v>1.1066666666666667</v>
      </c>
      <c r="N114" s="101">
        <f t="shared" si="18"/>
        <v>22.133333333333333</v>
      </c>
      <c r="O114" s="101">
        <f t="shared" si="10"/>
        <v>22.133333333333333</v>
      </c>
      <c r="P114" s="101">
        <v>1</v>
      </c>
      <c r="Q114" s="101">
        <f t="shared" si="11"/>
        <v>22.133333333333333</v>
      </c>
    </row>
    <row r="115" spans="1:17" s="110" customFormat="1" ht="12.75">
      <c r="A115" s="97" t="s">
        <v>446</v>
      </c>
      <c r="B115" s="35" t="s">
        <v>144</v>
      </c>
      <c r="C115" s="99" t="s">
        <v>1075</v>
      </c>
      <c r="D115" s="100" t="s">
        <v>418</v>
      </c>
      <c r="E115" s="101" t="s">
        <v>124</v>
      </c>
      <c r="F115" s="100">
        <v>125</v>
      </c>
      <c r="G115" s="101"/>
      <c r="H115" s="101"/>
      <c r="I115" s="101"/>
      <c r="J115" s="102">
        <v>12</v>
      </c>
      <c r="K115" s="101">
        <v>3</v>
      </c>
      <c r="L115" s="101">
        <f t="shared" si="16"/>
        <v>41.666666666666664</v>
      </c>
      <c r="M115" s="101">
        <f t="shared" si="17"/>
        <v>1.1555555555555554</v>
      </c>
      <c r="N115" s="101">
        <f t="shared" si="18"/>
        <v>41.599999999999994</v>
      </c>
      <c r="O115" s="101">
        <f t="shared" si="10"/>
        <v>41.599999999999994</v>
      </c>
      <c r="P115" s="101">
        <v>1</v>
      </c>
      <c r="Q115" s="101">
        <f t="shared" si="11"/>
        <v>41.599999999999994</v>
      </c>
    </row>
    <row r="116" spans="1:17" s="110" customFormat="1" ht="12.75">
      <c r="A116" s="97" t="s">
        <v>446</v>
      </c>
      <c r="B116" s="35" t="s">
        <v>144</v>
      </c>
      <c r="C116" s="99" t="s">
        <v>1075</v>
      </c>
      <c r="D116" s="100" t="s">
        <v>400</v>
      </c>
      <c r="E116" s="101" t="s">
        <v>124</v>
      </c>
      <c r="F116" s="100">
        <v>99</v>
      </c>
      <c r="G116" s="101"/>
      <c r="H116" s="101"/>
      <c r="I116" s="101"/>
      <c r="J116" s="102">
        <v>20</v>
      </c>
      <c r="K116" s="101">
        <v>3</v>
      </c>
      <c r="L116" s="101">
        <f t="shared" si="16"/>
        <v>33</v>
      </c>
      <c r="M116" s="101">
        <f t="shared" si="17"/>
        <v>1.04</v>
      </c>
      <c r="N116" s="101">
        <f t="shared" si="18"/>
        <v>62.400000000000006</v>
      </c>
      <c r="O116" s="101">
        <f t="shared" si="10"/>
        <v>62.400000000000006</v>
      </c>
      <c r="P116" s="101">
        <v>1</v>
      </c>
      <c r="Q116" s="101">
        <f t="shared" si="11"/>
        <v>62.400000000000006</v>
      </c>
    </row>
    <row r="117" spans="1:17" s="110" customFormat="1" ht="12.75">
      <c r="A117" s="97" t="s">
        <v>446</v>
      </c>
      <c r="B117" s="35" t="s">
        <v>144</v>
      </c>
      <c r="C117" s="99" t="s">
        <v>1076</v>
      </c>
      <c r="D117" s="100" t="s">
        <v>400</v>
      </c>
      <c r="E117" s="101" t="s">
        <v>127</v>
      </c>
      <c r="F117" s="100">
        <v>77</v>
      </c>
      <c r="G117" s="101"/>
      <c r="H117" s="101"/>
      <c r="I117" s="101"/>
      <c r="J117" s="102">
        <v>10</v>
      </c>
      <c r="K117" s="101">
        <v>2</v>
      </c>
      <c r="L117" s="101">
        <f t="shared" si="16"/>
        <v>38.5</v>
      </c>
      <c r="M117" s="101">
        <f t="shared" si="17"/>
        <v>1.1133333333333333</v>
      </c>
      <c r="N117" s="101">
        <f t="shared" si="18"/>
        <v>22.266666666666666</v>
      </c>
      <c r="O117" s="101">
        <f t="shared" si="10"/>
        <v>22.266666666666666</v>
      </c>
      <c r="P117" s="101">
        <v>1</v>
      </c>
      <c r="Q117" s="101">
        <f t="shared" si="11"/>
        <v>22.266666666666666</v>
      </c>
    </row>
    <row r="118" spans="1:17" s="110" customFormat="1" ht="12.75">
      <c r="A118" s="97" t="s">
        <v>446</v>
      </c>
      <c r="B118" s="35" t="s">
        <v>144</v>
      </c>
      <c r="C118" s="99" t="s">
        <v>1091</v>
      </c>
      <c r="D118" s="100" t="s">
        <v>399</v>
      </c>
      <c r="E118" s="101" t="s">
        <v>127</v>
      </c>
      <c r="F118" s="100">
        <v>96</v>
      </c>
      <c r="G118" s="101"/>
      <c r="H118" s="101"/>
      <c r="I118" s="101"/>
      <c r="J118" s="102">
        <v>20</v>
      </c>
      <c r="K118" s="101">
        <v>2</v>
      </c>
      <c r="L118" s="101">
        <f t="shared" si="16"/>
        <v>48</v>
      </c>
      <c r="M118" s="101">
        <f t="shared" si="17"/>
        <v>1.24</v>
      </c>
      <c r="N118" s="101">
        <f t="shared" si="18"/>
        <v>49.6</v>
      </c>
      <c r="O118" s="101">
        <f t="shared" si="10"/>
        <v>49.6</v>
      </c>
      <c r="P118" s="101">
        <v>1</v>
      </c>
      <c r="Q118" s="101">
        <f t="shared" si="11"/>
        <v>49.6</v>
      </c>
    </row>
    <row r="119" spans="1:17" s="110" customFormat="1" ht="12.75">
      <c r="A119" s="97" t="s">
        <v>446</v>
      </c>
      <c r="B119" s="35" t="s">
        <v>144</v>
      </c>
      <c r="C119" s="99" t="s">
        <v>1077</v>
      </c>
      <c r="D119" s="100" t="s">
        <v>400</v>
      </c>
      <c r="E119" s="101" t="s">
        <v>127</v>
      </c>
      <c r="F119" s="100">
        <v>75</v>
      </c>
      <c r="G119" s="102">
        <v>16</v>
      </c>
      <c r="H119" s="101">
        <f aca="true" t="shared" si="19" ref="H119:H127">0.85+0.005*F119</f>
        <v>1.225</v>
      </c>
      <c r="I119" s="101">
        <f aca="true" t="shared" si="20" ref="I119:I134">G119*H119</f>
        <v>19.6</v>
      </c>
      <c r="J119" s="102">
        <v>4</v>
      </c>
      <c r="K119" s="101">
        <v>2</v>
      </c>
      <c r="L119" s="101">
        <f t="shared" si="16"/>
        <v>37.5</v>
      </c>
      <c r="M119" s="101">
        <f t="shared" si="17"/>
        <v>1.1</v>
      </c>
      <c r="N119" s="101">
        <f t="shared" si="18"/>
        <v>8.8</v>
      </c>
      <c r="O119" s="101">
        <f aca="true" t="shared" si="21" ref="O119:O134">I119+N119</f>
        <v>28.400000000000002</v>
      </c>
      <c r="P119" s="101">
        <v>1</v>
      </c>
      <c r="Q119" s="101">
        <f aca="true" t="shared" si="22" ref="Q119:Q134">O119*P119</f>
        <v>28.400000000000002</v>
      </c>
    </row>
    <row r="120" spans="1:17" s="110" customFormat="1" ht="12.75">
      <c r="A120" s="97" t="s">
        <v>447</v>
      </c>
      <c r="B120" s="35" t="s">
        <v>121</v>
      </c>
      <c r="C120" s="99" t="s">
        <v>1092</v>
      </c>
      <c r="D120" s="100" t="s">
        <v>418</v>
      </c>
      <c r="E120" s="101" t="s">
        <v>127</v>
      </c>
      <c r="F120" s="100">
        <v>125</v>
      </c>
      <c r="G120" s="102">
        <v>10</v>
      </c>
      <c r="H120" s="101">
        <f t="shared" si="19"/>
        <v>1.475</v>
      </c>
      <c r="I120" s="101">
        <f t="shared" si="20"/>
        <v>14.75</v>
      </c>
      <c r="J120" s="101"/>
      <c r="K120" s="101"/>
      <c r="L120" s="101"/>
      <c r="M120" s="101"/>
      <c r="N120" s="101"/>
      <c r="O120" s="101">
        <f t="shared" si="21"/>
        <v>14.75</v>
      </c>
      <c r="P120" s="101">
        <v>1</v>
      </c>
      <c r="Q120" s="101">
        <f t="shared" si="22"/>
        <v>14.75</v>
      </c>
    </row>
    <row r="121" spans="1:17" s="110" customFormat="1" ht="12.75">
      <c r="A121" s="97" t="s">
        <v>447</v>
      </c>
      <c r="B121" s="35" t="s">
        <v>121</v>
      </c>
      <c r="C121" s="99" t="s">
        <v>1093</v>
      </c>
      <c r="D121" s="100" t="s">
        <v>399</v>
      </c>
      <c r="E121" s="101" t="s">
        <v>127</v>
      </c>
      <c r="F121" s="100">
        <v>84</v>
      </c>
      <c r="G121" s="102">
        <v>20</v>
      </c>
      <c r="H121" s="101">
        <f t="shared" si="19"/>
        <v>1.27</v>
      </c>
      <c r="I121" s="101">
        <f t="shared" si="20"/>
        <v>25.4</v>
      </c>
      <c r="J121" s="102">
        <v>5</v>
      </c>
      <c r="K121" s="101">
        <v>2</v>
      </c>
      <c r="L121" s="101">
        <f>F121/K121</f>
        <v>42</v>
      </c>
      <c r="M121" s="101">
        <f>1+(L121/30-1)*0.4</f>
        <v>1.16</v>
      </c>
      <c r="N121" s="101">
        <f>J121*K121*M121</f>
        <v>11.6</v>
      </c>
      <c r="O121" s="101">
        <f t="shared" si="21"/>
        <v>37</v>
      </c>
      <c r="P121" s="101">
        <v>1</v>
      </c>
      <c r="Q121" s="101">
        <f t="shared" si="22"/>
        <v>37</v>
      </c>
    </row>
    <row r="122" spans="1:17" s="110" customFormat="1" ht="12.75">
      <c r="A122" s="97" t="s">
        <v>447</v>
      </c>
      <c r="B122" s="35" t="s">
        <v>121</v>
      </c>
      <c r="C122" s="98" t="s">
        <v>448</v>
      </c>
      <c r="D122" s="100" t="s">
        <v>418</v>
      </c>
      <c r="E122" s="101" t="s">
        <v>127</v>
      </c>
      <c r="F122" s="100">
        <v>62</v>
      </c>
      <c r="G122" s="102"/>
      <c r="H122" s="101"/>
      <c r="I122" s="101"/>
      <c r="J122" s="101">
        <v>28</v>
      </c>
      <c r="K122" s="101">
        <v>2</v>
      </c>
      <c r="L122" s="101">
        <f>F122/K122</f>
        <v>31</v>
      </c>
      <c r="M122" s="101">
        <f>1+(L122/30-1)*0.4</f>
        <v>1.0133333333333334</v>
      </c>
      <c r="N122" s="101">
        <f>J122*K122*M122</f>
        <v>56.74666666666667</v>
      </c>
      <c r="O122" s="101">
        <f t="shared" si="21"/>
        <v>56.74666666666667</v>
      </c>
      <c r="P122" s="101">
        <v>1</v>
      </c>
      <c r="Q122" s="101">
        <f t="shared" si="22"/>
        <v>56.74666666666667</v>
      </c>
    </row>
    <row r="123" spans="1:17" s="110" customFormat="1" ht="12.75">
      <c r="A123" s="97" t="s">
        <v>447</v>
      </c>
      <c r="B123" s="35" t="s">
        <v>121</v>
      </c>
      <c r="C123" s="98" t="s">
        <v>449</v>
      </c>
      <c r="D123" s="100" t="s">
        <v>410</v>
      </c>
      <c r="E123" s="101" t="s">
        <v>127</v>
      </c>
      <c r="F123" s="100">
        <v>45</v>
      </c>
      <c r="G123" s="102"/>
      <c r="H123" s="101"/>
      <c r="I123" s="101"/>
      <c r="J123" s="101">
        <v>50</v>
      </c>
      <c r="K123" s="101">
        <v>1</v>
      </c>
      <c r="L123" s="101">
        <f>F123/K123</f>
        <v>45</v>
      </c>
      <c r="M123" s="101">
        <f>1+(L123/30-1)*0.4</f>
        <v>1.2</v>
      </c>
      <c r="N123" s="101">
        <f>J123*K123*M123</f>
        <v>60</v>
      </c>
      <c r="O123" s="101">
        <f t="shared" si="21"/>
        <v>60</v>
      </c>
      <c r="P123" s="101">
        <v>1</v>
      </c>
      <c r="Q123" s="101">
        <f t="shared" si="22"/>
        <v>60</v>
      </c>
    </row>
    <row r="124" spans="1:17" s="110" customFormat="1" ht="12.75">
      <c r="A124" s="97" t="s">
        <v>447</v>
      </c>
      <c r="B124" s="35" t="s">
        <v>121</v>
      </c>
      <c r="C124" s="99" t="s">
        <v>1068</v>
      </c>
      <c r="D124" s="100" t="s">
        <v>418</v>
      </c>
      <c r="E124" s="101" t="s">
        <v>127</v>
      </c>
      <c r="F124" s="100">
        <v>111</v>
      </c>
      <c r="G124" s="102">
        <v>12</v>
      </c>
      <c r="H124" s="101">
        <f t="shared" si="19"/>
        <v>1.405</v>
      </c>
      <c r="I124" s="101">
        <f t="shared" si="20"/>
        <v>16.86</v>
      </c>
      <c r="J124" s="102">
        <v>16</v>
      </c>
      <c r="K124" s="101">
        <v>2</v>
      </c>
      <c r="L124" s="101">
        <f>F124/K124</f>
        <v>55.5</v>
      </c>
      <c r="M124" s="101">
        <f>1+(L124/30-1)*0.4</f>
        <v>1.34</v>
      </c>
      <c r="N124" s="101">
        <f>J124*K124*M124</f>
        <v>42.88</v>
      </c>
      <c r="O124" s="101">
        <f t="shared" si="21"/>
        <v>59.74</v>
      </c>
      <c r="P124" s="101">
        <v>1</v>
      </c>
      <c r="Q124" s="101">
        <f t="shared" si="22"/>
        <v>59.74</v>
      </c>
    </row>
    <row r="125" spans="1:17" s="110" customFormat="1" ht="12">
      <c r="A125" s="97" t="s">
        <v>447</v>
      </c>
      <c r="B125" s="35" t="s">
        <v>121</v>
      </c>
      <c r="C125" s="99" t="s">
        <v>1063</v>
      </c>
      <c r="D125" s="108" t="s">
        <v>425</v>
      </c>
      <c r="E125" s="101" t="s">
        <v>127</v>
      </c>
      <c r="F125" s="100">
        <v>135</v>
      </c>
      <c r="G125" s="101">
        <v>30</v>
      </c>
      <c r="H125" s="101">
        <f t="shared" si="19"/>
        <v>1.525</v>
      </c>
      <c r="I125" s="101">
        <f t="shared" si="20"/>
        <v>45.75</v>
      </c>
      <c r="J125" s="101"/>
      <c r="K125" s="101"/>
      <c r="L125" s="101"/>
      <c r="M125" s="101"/>
      <c r="N125" s="101"/>
      <c r="O125" s="101">
        <f t="shared" si="21"/>
        <v>45.75</v>
      </c>
      <c r="P125" s="101">
        <v>1</v>
      </c>
      <c r="Q125" s="101">
        <f t="shared" si="22"/>
        <v>45.75</v>
      </c>
    </row>
    <row r="126" spans="1:17" s="110" customFormat="1" ht="12.75">
      <c r="A126" s="97" t="s">
        <v>447</v>
      </c>
      <c r="B126" s="35" t="s">
        <v>121</v>
      </c>
      <c r="C126" s="99" t="s">
        <v>1094</v>
      </c>
      <c r="D126" s="100" t="s">
        <v>418</v>
      </c>
      <c r="E126" s="101" t="s">
        <v>124</v>
      </c>
      <c r="F126" s="100">
        <v>125</v>
      </c>
      <c r="G126" s="102">
        <v>8</v>
      </c>
      <c r="H126" s="101">
        <f t="shared" si="19"/>
        <v>1.475</v>
      </c>
      <c r="I126" s="101">
        <f t="shared" si="20"/>
        <v>11.8</v>
      </c>
      <c r="J126" s="102">
        <v>12</v>
      </c>
      <c r="K126" s="101">
        <v>3</v>
      </c>
      <c r="L126" s="101">
        <f>F126/K126</f>
        <v>41.666666666666664</v>
      </c>
      <c r="M126" s="101">
        <f>1+(L126/30-1)*0.4</f>
        <v>1.1555555555555554</v>
      </c>
      <c r="N126" s="101">
        <f>J126*K126*M126</f>
        <v>41.599999999999994</v>
      </c>
      <c r="O126" s="101">
        <f t="shared" si="21"/>
        <v>53.39999999999999</v>
      </c>
      <c r="P126" s="101">
        <v>1</v>
      </c>
      <c r="Q126" s="101">
        <f t="shared" si="22"/>
        <v>53.39999999999999</v>
      </c>
    </row>
    <row r="127" spans="1:17" s="110" customFormat="1" ht="12.75">
      <c r="A127" s="104" t="s">
        <v>450</v>
      </c>
      <c r="B127" s="35" t="s">
        <v>121</v>
      </c>
      <c r="C127" s="99" t="s">
        <v>1081</v>
      </c>
      <c r="D127" s="108" t="s">
        <v>438</v>
      </c>
      <c r="E127" s="101" t="s">
        <v>127</v>
      </c>
      <c r="F127" s="100">
        <v>105</v>
      </c>
      <c r="G127" s="101">
        <v>12</v>
      </c>
      <c r="H127" s="101">
        <f t="shared" si="19"/>
        <v>1.375</v>
      </c>
      <c r="I127" s="101">
        <f t="shared" si="20"/>
        <v>16.5</v>
      </c>
      <c r="J127" s="102">
        <v>6</v>
      </c>
      <c r="K127" s="101">
        <v>2</v>
      </c>
      <c r="L127" s="101">
        <f>F127/K127</f>
        <v>52.5</v>
      </c>
      <c r="M127" s="101">
        <f>1+(L127/30-1)*0.4</f>
        <v>1.3</v>
      </c>
      <c r="N127" s="101">
        <f>J127*K127*M127</f>
        <v>15.600000000000001</v>
      </c>
      <c r="O127" s="101">
        <f t="shared" si="21"/>
        <v>32.1</v>
      </c>
      <c r="P127" s="101">
        <v>1</v>
      </c>
      <c r="Q127" s="101">
        <f t="shared" si="22"/>
        <v>32.1</v>
      </c>
    </row>
    <row r="128" spans="1:17" s="110" customFormat="1" ht="12">
      <c r="A128" s="97" t="s">
        <v>450</v>
      </c>
      <c r="B128" s="35" t="s">
        <v>131</v>
      </c>
      <c r="C128" s="99" t="s">
        <v>1095</v>
      </c>
      <c r="D128" s="100" t="s">
        <v>397</v>
      </c>
      <c r="E128" s="101" t="s">
        <v>124</v>
      </c>
      <c r="F128" s="100">
        <v>57</v>
      </c>
      <c r="G128" s="101">
        <v>20</v>
      </c>
      <c r="H128" s="101">
        <v>1.2</v>
      </c>
      <c r="I128" s="101">
        <f t="shared" si="20"/>
        <v>24</v>
      </c>
      <c r="J128" s="101">
        <v>10</v>
      </c>
      <c r="K128" s="101">
        <v>1</v>
      </c>
      <c r="L128" s="101">
        <f>F128/K128</f>
        <v>57</v>
      </c>
      <c r="M128" s="101">
        <f>1+(L128/30-1)*0.4</f>
        <v>1.3599999999999999</v>
      </c>
      <c r="N128" s="101">
        <f>J128*K128*M128</f>
        <v>13.599999999999998</v>
      </c>
      <c r="O128" s="101">
        <f t="shared" si="21"/>
        <v>37.599999999999994</v>
      </c>
      <c r="P128" s="101">
        <v>1.2</v>
      </c>
      <c r="Q128" s="101">
        <f t="shared" si="22"/>
        <v>45.11999999999999</v>
      </c>
    </row>
    <row r="129" spans="1:17" s="110" customFormat="1" ht="12.75">
      <c r="A129" s="97" t="s">
        <v>450</v>
      </c>
      <c r="B129" s="35" t="s">
        <v>121</v>
      </c>
      <c r="C129" s="98" t="s">
        <v>440</v>
      </c>
      <c r="D129" s="108" t="s">
        <v>397</v>
      </c>
      <c r="E129" s="101" t="s">
        <v>127</v>
      </c>
      <c r="F129" s="100">
        <v>105</v>
      </c>
      <c r="G129" s="102">
        <v>6</v>
      </c>
      <c r="H129" s="101">
        <f>0.85+0.005*F129</f>
        <v>1.375</v>
      </c>
      <c r="I129" s="101">
        <f t="shared" si="20"/>
        <v>8.25</v>
      </c>
      <c r="J129" s="101"/>
      <c r="K129" s="101"/>
      <c r="L129" s="101"/>
      <c r="M129" s="101"/>
      <c r="N129" s="101"/>
      <c r="O129" s="101">
        <f t="shared" si="21"/>
        <v>8.25</v>
      </c>
      <c r="P129" s="101">
        <v>1</v>
      </c>
      <c r="Q129" s="101">
        <f t="shared" si="22"/>
        <v>8.25</v>
      </c>
    </row>
    <row r="130" spans="1:17" s="110" customFormat="1" ht="12.75">
      <c r="A130" s="97" t="s">
        <v>279</v>
      </c>
      <c r="B130" s="35" t="s">
        <v>131</v>
      </c>
      <c r="C130" s="98" t="s">
        <v>448</v>
      </c>
      <c r="D130" s="100" t="s">
        <v>418</v>
      </c>
      <c r="E130" s="101" t="s">
        <v>127</v>
      </c>
      <c r="F130" s="100">
        <v>36</v>
      </c>
      <c r="G130" s="102"/>
      <c r="H130" s="101"/>
      <c r="I130" s="101"/>
      <c r="J130" s="101">
        <v>28</v>
      </c>
      <c r="K130" s="101">
        <v>1</v>
      </c>
      <c r="L130" s="101">
        <f>F130/K130</f>
        <v>36</v>
      </c>
      <c r="M130" s="101">
        <f>1+(L130/30-1)*0.4</f>
        <v>1.08</v>
      </c>
      <c r="N130" s="101">
        <f>J130*K130*M130</f>
        <v>30.240000000000002</v>
      </c>
      <c r="O130" s="101">
        <f t="shared" si="21"/>
        <v>30.240000000000002</v>
      </c>
      <c r="P130" s="101">
        <v>1</v>
      </c>
      <c r="Q130" s="101">
        <f t="shared" si="22"/>
        <v>30.240000000000002</v>
      </c>
    </row>
    <row r="131" spans="1:17" s="110" customFormat="1" ht="12.75">
      <c r="A131" s="97" t="s">
        <v>279</v>
      </c>
      <c r="B131" s="35" t="s">
        <v>131</v>
      </c>
      <c r="C131" s="98" t="s">
        <v>449</v>
      </c>
      <c r="D131" s="100" t="s">
        <v>410</v>
      </c>
      <c r="E131" s="101" t="s">
        <v>127</v>
      </c>
      <c r="F131" s="100">
        <v>45</v>
      </c>
      <c r="G131" s="102"/>
      <c r="H131" s="101"/>
      <c r="I131" s="101"/>
      <c r="J131" s="101">
        <v>50</v>
      </c>
      <c r="K131" s="101">
        <v>1</v>
      </c>
      <c r="L131" s="101">
        <f>F131/K131</f>
        <v>45</v>
      </c>
      <c r="M131" s="101">
        <f>1+(L131/30-1)*0.4</f>
        <v>1.2</v>
      </c>
      <c r="N131" s="101">
        <f>J131*K131*M131</f>
        <v>60</v>
      </c>
      <c r="O131" s="101">
        <f t="shared" si="21"/>
        <v>60</v>
      </c>
      <c r="P131" s="101">
        <v>1</v>
      </c>
      <c r="Q131" s="101">
        <f t="shared" si="22"/>
        <v>60</v>
      </c>
    </row>
    <row r="132" spans="1:17" s="110" customFormat="1" ht="12">
      <c r="A132" s="97" t="s">
        <v>279</v>
      </c>
      <c r="B132" s="35" t="s">
        <v>131</v>
      </c>
      <c r="C132" s="99" t="s">
        <v>1096</v>
      </c>
      <c r="D132" s="100" t="s">
        <v>410</v>
      </c>
      <c r="E132" s="101" t="s">
        <v>124</v>
      </c>
      <c r="F132" s="100">
        <v>132</v>
      </c>
      <c r="G132" s="101">
        <v>42</v>
      </c>
      <c r="H132" s="101">
        <f>0.85+0.005*F132</f>
        <v>1.51</v>
      </c>
      <c r="I132" s="101">
        <f t="shared" si="20"/>
        <v>63.42</v>
      </c>
      <c r="J132" s="101"/>
      <c r="K132" s="101"/>
      <c r="L132" s="101"/>
      <c r="M132" s="101"/>
      <c r="N132" s="101"/>
      <c r="O132" s="101">
        <f t="shared" si="21"/>
        <v>63.42</v>
      </c>
      <c r="P132" s="101">
        <v>1</v>
      </c>
      <c r="Q132" s="101">
        <f t="shared" si="22"/>
        <v>63.42</v>
      </c>
    </row>
    <row r="133" spans="1:17" s="110" customFormat="1" ht="12.75">
      <c r="A133" s="97" t="s">
        <v>279</v>
      </c>
      <c r="B133" s="35" t="s">
        <v>131</v>
      </c>
      <c r="C133" s="99" t="s">
        <v>1058</v>
      </c>
      <c r="D133" s="100" t="s">
        <v>398</v>
      </c>
      <c r="E133" s="101" t="s">
        <v>127</v>
      </c>
      <c r="F133" s="100">
        <v>77</v>
      </c>
      <c r="G133" s="102">
        <v>14</v>
      </c>
      <c r="H133" s="101">
        <f>0.85+0.005*F133</f>
        <v>1.2349999999999999</v>
      </c>
      <c r="I133" s="101">
        <f t="shared" si="20"/>
        <v>17.29</v>
      </c>
      <c r="J133" s="101">
        <v>10</v>
      </c>
      <c r="K133" s="101">
        <v>2</v>
      </c>
      <c r="L133" s="101">
        <f>F133/K133</f>
        <v>38.5</v>
      </c>
      <c r="M133" s="101">
        <f>1+(L133/30-1)*0.4</f>
        <v>1.1133333333333333</v>
      </c>
      <c r="N133" s="101">
        <f>J133*K133*M133</f>
        <v>22.266666666666666</v>
      </c>
      <c r="O133" s="101">
        <f t="shared" si="21"/>
        <v>39.556666666666665</v>
      </c>
      <c r="P133" s="101">
        <v>1</v>
      </c>
      <c r="Q133" s="101">
        <f t="shared" si="22"/>
        <v>39.556666666666665</v>
      </c>
    </row>
    <row r="134" spans="1:17" s="110" customFormat="1" ht="12.75">
      <c r="A134" s="97" t="s">
        <v>279</v>
      </c>
      <c r="B134" s="35" t="s">
        <v>131</v>
      </c>
      <c r="C134" s="99" t="s">
        <v>1059</v>
      </c>
      <c r="D134" s="100" t="s">
        <v>398</v>
      </c>
      <c r="E134" s="101" t="s">
        <v>127</v>
      </c>
      <c r="F134" s="100">
        <v>69</v>
      </c>
      <c r="G134" s="102">
        <v>15</v>
      </c>
      <c r="H134" s="101">
        <v>1.2</v>
      </c>
      <c r="I134" s="101">
        <f t="shared" si="20"/>
        <v>18</v>
      </c>
      <c r="J134" s="101"/>
      <c r="K134" s="101"/>
      <c r="L134" s="101"/>
      <c r="M134" s="101"/>
      <c r="N134" s="101"/>
      <c r="O134" s="101">
        <f t="shared" si="21"/>
        <v>18</v>
      </c>
      <c r="P134" s="101">
        <v>1</v>
      </c>
      <c r="Q134" s="101">
        <f t="shared" si="22"/>
        <v>18</v>
      </c>
    </row>
    <row r="135" spans="1:17" s="110" customFormat="1" ht="12.75">
      <c r="A135" s="106" t="s">
        <v>283</v>
      </c>
      <c r="B135" s="98" t="s">
        <v>154</v>
      </c>
      <c r="C135" s="98" t="s">
        <v>401</v>
      </c>
      <c r="D135" s="100" t="s">
        <v>402</v>
      </c>
      <c r="E135" s="101" t="s">
        <v>127</v>
      </c>
      <c r="F135" s="100">
        <v>83</v>
      </c>
      <c r="G135" s="102">
        <v>4</v>
      </c>
      <c r="H135" s="101">
        <f>0.85+0.005*F135</f>
        <v>1.2650000000000001</v>
      </c>
      <c r="I135" s="101">
        <f>G135*H135</f>
        <v>5.0600000000000005</v>
      </c>
      <c r="J135" s="101"/>
      <c r="K135" s="101"/>
      <c r="L135" s="101"/>
      <c r="M135" s="101"/>
      <c r="N135" s="101"/>
      <c r="O135" s="101">
        <f>I135+N135</f>
        <v>5.0600000000000005</v>
      </c>
      <c r="P135" s="101">
        <v>1</v>
      </c>
      <c r="Q135" s="101">
        <f>O135*P135</f>
        <v>5.0600000000000005</v>
      </c>
    </row>
    <row r="136" spans="1:17" s="110" customFormat="1" ht="12">
      <c r="A136" s="112" t="s">
        <v>451</v>
      </c>
      <c r="B136" s="98" t="s">
        <v>154</v>
      </c>
      <c r="C136" s="35" t="s">
        <v>452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s="110" customFormat="1" ht="12.75">
      <c r="A137" s="97" t="s">
        <v>453</v>
      </c>
      <c r="B137" s="35" t="s">
        <v>131</v>
      </c>
      <c r="C137" s="99" t="s">
        <v>1097</v>
      </c>
      <c r="D137" s="100" t="s">
        <v>398</v>
      </c>
      <c r="E137" s="101" t="s">
        <v>124</v>
      </c>
      <c r="F137" s="100">
        <v>126</v>
      </c>
      <c r="G137" s="102">
        <v>34</v>
      </c>
      <c r="H137" s="101">
        <f>0.85+0.005*F137</f>
        <v>1.48</v>
      </c>
      <c r="I137" s="101">
        <f>G137*H137</f>
        <v>50.32</v>
      </c>
      <c r="J137" s="102">
        <v>20</v>
      </c>
      <c r="K137" s="101">
        <v>3</v>
      </c>
      <c r="L137" s="101">
        <f>F137/K137</f>
        <v>42</v>
      </c>
      <c r="M137" s="101">
        <f>1+(L137/30-1)*0.4</f>
        <v>1.16</v>
      </c>
      <c r="N137" s="101">
        <f>J137*K137*M137</f>
        <v>69.6</v>
      </c>
      <c r="O137" s="101">
        <f aca="true" t="shared" si="23" ref="O137:O198">I137+N137</f>
        <v>119.91999999999999</v>
      </c>
      <c r="P137" s="101">
        <v>1.2</v>
      </c>
      <c r="Q137" s="101">
        <f aca="true" t="shared" si="24" ref="Q137:Q198">O137*P137</f>
        <v>143.90399999999997</v>
      </c>
    </row>
    <row r="138" spans="1:17" s="110" customFormat="1" ht="12.75">
      <c r="A138" s="97" t="s">
        <v>453</v>
      </c>
      <c r="B138" s="35" t="s">
        <v>121</v>
      </c>
      <c r="C138" s="98" t="s">
        <v>454</v>
      </c>
      <c r="D138" s="108" t="s">
        <v>397</v>
      </c>
      <c r="E138" s="101" t="s">
        <v>127</v>
      </c>
      <c r="F138" s="100">
        <v>105</v>
      </c>
      <c r="G138" s="103">
        <v>20</v>
      </c>
      <c r="H138" s="101">
        <f>0.85+0.005*F138</f>
        <v>1.375</v>
      </c>
      <c r="I138" s="101">
        <f>G138*H138</f>
        <v>27.5</v>
      </c>
      <c r="J138" s="109"/>
      <c r="K138" s="101"/>
      <c r="L138" s="101"/>
      <c r="M138" s="101"/>
      <c r="N138" s="101"/>
      <c r="O138" s="101">
        <f t="shared" si="23"/>
        <v>27.5</v>
      </c>
      <c r="P138" s="101">
        <v>1</v>
      </c>
      <c r="Q138" s="101">
        <f t="shared" si="24"/>
        <v>27.5</v>
      </c>
    </row>
    <row r="139" spans="1:17" s="110" customFormat="1" ht="12.75">
      <c r="A139" s="97" t="s">
        <v>453</v>
      </c>
      <c r="B139" s="35" t="s">
        <v>121</v>
      </c>
      <c r="C139" s="99" t="s">
        <v>1098</v>
      </c>
      <c r="D139" s="108" t="s">
        <v>397</v>
      </c>
      <c r="E139" s="101" t="s">
        <v>127</v>
      </c>
      <c r="F139" s="100">
        <v>30</v>
      </c>
      <c r="G139" s="102">
        <v>16</v>
      </c>
      <c r="H139" s="101">
        <v>1.2</v>
      </c>
      <c r="I139" s="101">
        <f>G139*H139</f>
        <v>19.2</v>
      </c>
      <c r="J139" s="102">
        <v>14</v>
      </c>
      <c r="K139" s="101">
        <v>1</v>
      </c>
      <c r="L139" s="101">
        <f>F139/K139</f>
        <v>30</v>
      </c>
      <c r="M139" s="101">
        <f aca="true" t="shared" si="25" ref="M139:M149">1+(L139/30-1)*0.4</f>
        <v>1</v>
      </c>
      <c r="N139" s="101">
        <f aca="true" t="shared" si="26" ref="N139:N149">J139*K139*M139</f>
        <v>14</v>
      </c>
      <c r="O139" s="101">
        <f t="shared" si="23"/>
        <v>33.2</v>
      </c>
      <c r="P139" s="101">
        <v>1</v>
      </c>
      <c r="Q139" s="101">
        <f t="shared" si="24"/>
        <v>33.2</v>
      </c>
    </row>
    <row r="140" spans="1:17" s="110" customFormat="1" ht="12.75">
      <c r="A140" s="104" t="s">
        <v>455</v>
      </c>
      <c r="B140" s="98" t="s">
        <v>154</v>
      </c>
      <c r="C140" s="98" t="s">
        <v>456</v>
      </c>
      <c r="D140" s="100" t="s">
        <v>400</v>
      </c>
      <c r="E140" s="101" t="s">
        <v>124</v>
      </c>
      <c r="F140" s="100">
        <v>99</v>
      </c>
      <c r="G140" s="102"/>
      <c r="H140" s="101"/>
      <c r="I140" s="101"/>
      <c r="J140" s="101">
        <v>10</v>
      </c>
      <c r="K140" s="101">
        <v>1</v>
      </c>
      <c r="L140" s="101">
        <v>99</v>
      </c>
      <c r="M140" s="101">
        <f t="shared" si="25"/>
        <v>1.92</v>
      </c>
      <c r="N140" s="101">
        <f t="shared" si="26"/>
        <v>19.2</v>
      </c>
      <c r="O140" s="101">
        <f t="shared" si="23"/>
        <v>19.2</v>
      </c>
      <c r="P140" s="101">
        <v>1</v>
      </c>
      <c r="Q140" s="101">
        <f t="shared" si="24"/>
        <v>19.2</v>
      </c>
    </row>
    <row r="141" spans="1:17" s="110" customFormat="1" ht="12.75">
      <c r="A141" s="104" t="s">
        <v>455</v>
      </c>
      <c r="B141" s="98" t="s">
        <v>154</v>
      </c>
      <c r="C141" s="99" t="s">
        <v>1099</v>
      </c>
      <c r="D141" s="100" t="s">
        <v>400</v>
      </c>
      <c r="E141" s="101" t="s">
        <v>124</v>
      </c>
      <c r="F141" s="100">
        <v>99</v>
      </c>
      <c r="G141" s="102">
        <v>20</v>
      </c>
      <c r="H141" s="101">
        <f>0.85+0.005*F141</f>
        <v>1.345</v>
      </c>
      <c r="I141" s="101">
        <f>G141*H141</f>
        <v>26.9</v>
      </c>
      <c r="J141" s="102">
        <v>10</v>
      </c>
      <c r="K141" s="101">
        <v>2</v>
      </c>
      <c r="L141" s="101">
        <f>F141/K141</f>
        <v>49.5</v>
      </c>
      <c r="M141" s="101">
        <f t="shared" si="25"/>
        <v>1.26</v>
      </c>
      <c r="N141" s="101">
        <f t="shared" si="26"/>
        <v>25.2</v>
      </c>
      <c r="O141" s="101">
        <f t="shared" si="23"/>
        <v>52.099999999999994</v>
      </c>
      <c r="P141" s="101">
        <v>1</v>
      </c>
      <c r="Q141" s="101">
        <f t="shared" si="24"/>
        <v>52.099999999999994</v>
      </c>
    </row>
    <row r="142" spans="1:17" s="110" customFormat="1" ht="12">
      <c r="A142" s="97" t="s">
        <v>455</v>
      </c>
      <c r="B142" s="98" t="s">
        <v>154</v>
      </c>
      <c r="C142" s="99" t="s">
        <v>1100</v>
      </c>
      <c r="D142" s="108" t="s">
        <v>457</v>
      </c>
      <c r="E142" s="101" t="s">
        <v>127</v>
      </c>
      <c r="F142" s="100">
        <v>78</v>
      </c>
      <c r="G142" s="101">
        <v>14</v>
      </c>
      <c r="H142" s="101">
        <f>0.85+0.005*F142</f>
        <v>1.24</v>
      </c>
      <c r="I142" s="101">
        <f>G142*H142</f>
        <v>17.36</v>
      </c>
      <c r="J142" s="101">
        <v>6</v>
      </c>
      <c r="K142" s="101">
        <v>2</v>
      </c>
      <c r="L142" s="101">
        <f>F142/K142</f>
        <v>39</v>
      </c>
      <c r="M142" s="101">
        <f t="shared" si="25"/>
        <v>1.12</v>
      </c>
      <c r="N142" s="101">
        <f t="shared" si="26"/>
        <v>13.440000000000001</v>
      </c>
      <c r="O142" s="101">
        <f t="shared" si="23"/>
        <v>30.8</v>
      </c>
      <c r="P142" s="101">
        <v>1.2</v>
      </c>
      <c r="Q142" s="101">
        <f t="shared" si="24"/>
        <v>36.96</v>
      </c>
    </row>
    <row r="143" spans="1:17" s="110" customFormat="1" ht="12">
      <c r="A143" s="97" t="s">
        <v>455</v>
      </c>
      <c r="B143" s="98" t="s">
        <v>154</v>
      </c>
      <c r="C143" s="98" t="s">
        <v>458</v>
      </c>
      <c r="D143" s="108" t="s">
        <v>457</v>
      </c>
      <c r="E143" s="101" t="s">
        <v>127</v>
      </c>
      <c r="F143" s="100">
        <v>89</v>
      </c>
      <c r="G143" s="101"/>
      <c r="H143" s="101"/>
      <c r="I143" s="101"/>
      <c r="J143" s="101">
        <v>20</v>
      </c>
      <c r="K143" s="101">
        <v>1</v>
      </c>
      <c r="L143" s="101">
        <v>89</v>
      </c>
      <c r="M143" s="101">
        <f t="shared" si="25"/>
        <v>1.7866666666666666</v>
      </c>
      <c r="N143" s="101">
        <f t="shared" si="26"/>
        <v>35.733333333333334</v>
      </c>
      <c r="O143" s="101">
        <f t="shared" si="23"/>
        <v>35.733333333333334</v>
      </c>
      <c r="P143" s="101">
        <v>1</v>
      </c>
      <c r="Q143" s="101">
        <f t="shared" si="24"/>
        <v>35.733333333333334</v>
      </c>
    </row>
    <row r="144" spans="1:17" s="110" customFormat="1" ht="12.75">
      <c r="A144" s="97" t="s">
        <v>291</v>
      </c>
      <c r="B144" s="35" t="s">
        <v>131</v>
      </c>
      <c r="C144" s="99" t="s">
        <v>1101</v>
      </c>
      <c r="D144" s="100" t="s">
        <v>400</v>
      </c>
      <c r="E144" s="101" t="s">
        <v>124</v>
      </c>
      <c r="F144" s="100">
        <v>99</v>
      </c>
      <c r="G144" s="102">
        <v>16</v>
      </c>
      <c r="H144" s="101">
        <f>0.85+0.005*F144</f>
        <v>1.345</v>
      </c>
      <c r="I144" s="101">
        <f>G144*H144</f>
        <v>21.52</v>
      </c>
      <c r="J144" s="102">
        <v>4</v>
      </c>
      <c r="K144" s="101">
        <v>2</v>
      </c>
      <c r="L144" s="101">
        <f>F144/K144</f>
        <v>49.5</v>
      </c>
      <c r="M144" s="101">
        <f t="shared" si="25"/>
        <v>1.26</v>
      </c>
      <c r="N144" s="101">
        <f t="shared" si="26"/>
        <v>10.08</v>
      </c>
      <c r="O144" s="101">
        <f t="shared" si="23"/>
        <v>31.6</v>
      </c>
      <c r="P144" s="101">
        <v>1</v>
      </c>
      <c r="Q144" s="101">
        <f t="shared" si="24"/>
        <v>31.6</v>
      </c>
    </row>
    <row r="145" spans="1:17" s="110" customFormat="1" ht="12.75">
      <c r="A145" s="97" t="s">
        <v>291</v>
      </c>
      <c r="B145" s="35" t="s">
        <v>131</v>
      </c>
      <c r="C145" s="99" t="s">
        <v>1102</v>
      </c>
      <c r="D145" s="100" t="s">
        <v>400</v>
      </c>
      <c r="E145" s="101" t="s">
        <v>127</v>
      </c>
      <c r="F145" s="100">
        <v>70</v>
      </c>
      <c r="G145" s="102">
        <v>16</v>
      </c>
      <c r="H145" s="101">
        <v>1.2</v>
      </c>
      <c r="I145" s="101">
        <f>G145*H145</f>
        <v>19.2</v>
      </c>
      <c r="J145" s="102">
        <v>4</v>
      </c>
      <c r="K145" s="101">
        <v>2</v>
      </c>
      <c r="L145" s="101">
        <f>F145/K145</f>
        <v>35</v>
      </c>
      <c r="M145" s="101">
        <f t="shared" si="25"/>
        <v>1.0666666666666667</v>
      </c>
      <c r="N145" s="101">
        <f t="shared" si="26"/>
        <v>8.533333333333333</v>
      </c>
      <c r="O145" s="101">
        <f t="shared" si="23"/>
        <v>27.733333333333334</v>
      </c>
      <c r="P145" s="101">
        <v>1</v>
      </c>
      <c r="Q145" s="101">
        <f t="shared" si="24"/>
        <v>27.733333333333334</v>
      </c>
    </row>
    <row r="146" spans="1:17" s="110" customFormat="1" ht="12.75">
      <c r="A146" s="97" t="s">
        <v>291</v>
      </c>
      <c r="B146" s="35" t="s">
        <v>131</v>
      </c>
      <c r="C146" s="99" t="s">
        <v>1103</v>
      </c>
      <c r="D146" s="100" t="s">
        <v>398</v>
      </c>
      <c r="E146" s="101" t="s">
        <v>127</v>
      </c>
      <c r="F146" s="100">
        <v>52</v>
      </c>
      <c r="G146" s="102">
        <v>20</v>
      </c>
      <c r="H146" s="101">
        <v>1.2</v>
      </c>
      <c r="I146" s="101">
        <f>G146*H146</f>
        <v>24</v>
      </c>
      <c r="J146" s="102">
        <v>10</v>
      </c>
      <c r="K146" s="101">
        <v>1</v>
      </c>
      <c r="L146" s="101">
        <f>F146/K146</f>
        <v>52</v>
      </c>
      <c r="M146" s="101">
        <f t="shared" si="25"/>
        <v>1.2933333333333334</v>
      </c>
      <c r="N146" s="101">
        <f t="shared" si="26"/>
        <v>12.933333333333334</v>
      </c>
      <c r="O146" s="101">
        <f t="shared" si="23"/>
        <v>36.93333333333334</v>
      </c>
      <c r="P146" s="101">
        <v>1</v>
      </c>
      <c r="Q146" s="101">
        <f t="shared" si="24"/>
        <v>36.93333333333334</v>
      </c>
    </row>
    <row r="147" spans="1:17" s="110" customFormat="1" ht="12.75">
      <c r="A147" s="106" t="s">
        <v>1104</v>
      </c>
      <c r="B147" s="35" t="s">
        <v>131</v>
      </c>
      <c r="C147" s="99" t="s">
        <v>1105</v>
      </c>
      <c r="D147" s="100" t="s">
        <v>400</v>
      </c>
      <c r="E147" s="101" t="s">
        <v>127</v>
      </c>
      <c r="F147" s="100">
        <v>74</v>
      </c>
      <c r="G147" s="102">
        <v>16</v>
      </c>
      <c r="H147" s="101">
        <f>0.85+0.005*F147</f>
        <v>1.22</v>
      </c>
      <c r="I147" s="101">
        <f>G147*H147</f>
        <v>19.52</v>
      </c>
      <c r="J147" s="109">
        <v>4</v>
      </c>
      <c r="K147" s="101">
        <v>2</v>
      </c>
      <c r="L147" s="101">
        <f>F147/K147</f>
        <v>37</v>
      </c>
      <c r="M147" s="101">
        <f t="shared" si="25"/>
        <v>1.0933333333333333</v>
      </c>
      <c r="N147" s="101">
        <f t="shared" si="26"/>
        <v>8.746666666666666</v>
      </c>
      <c r="O147" s="101">
        <f t="shared" si="23"/>
        <v>28.266666666666666</v>
      </c>
      <c r="P147" s="101">
        <v>1</v>
      </c>
      <c r="Q147" s="101">
        <f t="shared" si="24"/>
        <v>28.266666666666666</v>
      </c>
    </row>
    <row r="148" spans="1:17" s="110" customFormat="1" ht="12.75">
      <c r="A148" s="97" t="s">
        <v>459</v>
      </c>
      <c r="B148" s="98" t="s">
        <v>154</v>
      </c>
      <c r="C148" s="98" t="s">
        <v>1106</v>
      </c>
      <c r="D148" s="100" t="s">
        <v>402</v>
      </c>
      <c r="E148" s="101" t="s">
        <v>127</v>
      </c>
      <c r="F148" s="100">
        <v>112</v>
      </c>
      <c r="G148" s="102"/>
      <c r="H148" s="101"/>
      <c r="I148" s="101"/>
      <c r="J148" s="101">
        <v>10</v>
      </c>
      <c r="K148" s="101">
        <v>1</v>
      </c>
      <c r="L148" s="101">
        <v>112</v>
      </c>
      <c r="M148" s="101">
        <f t="shared" si="25"/>
        <v>2.0933333333333337</v>
      </c>
      <c r="N148" s="101">
        <f t="shared" si="26"/>
        <v>20.933333333333337</v>
      </c>
      <c r="O148" s="101">
        <f t="shared" si="23"/>
        <v>20.933333333333337</v>
      </c>
      <c r="P148" s="101">
        <v>1</v>
      </c>
      <c r="Q148" s="101">
        <f t="shared" si="24"/>
        <v>20.933333333333337</v>
      </c>
    </row>
    <row r="149" spans="1:17" s="110" customFormat="1" ht="12">
      <c r="A149" s="104" t="s">
        <v>459</v>
      </c>
      <c r="B149" s="98" t="s">
        <v>154</v>
      </c>
      <c r="C149" s="99" t="s">
        <v>1107</v>
      </c>
      <c r="D149" s="108" t="s">
        <v>424</v>
      </c>
      <c r="E149" s="101" t="s">
        <v>127</v>
      </c>
      <c r="F149" s="100">
        <v>109</v>
      </c>
      <c r="G149" s="101">
        <v>32</v>
      </c>
      <c r="H149" s="101">
        <f>0.85+0.005*F149</f>
        <v>1.395</v>
      </c>
      <c r="I149" s="101">
        <f aca="true" t="shared" si="27" ref="I149:I160">G149*H149</f>
        <v>44.64</v>
      </c>
      <c r="J149" s="101">
        <v>32</v>
      </c>
      <c r="K149" s="101">
        <v>2</v>
      </c>
      <c r="L149" s="101">
        <f>F149/K149</f>
        <v>54.5</v>
      </c>
      <c r="M149" s="101">
        <f t="shared" si="25"/>
        <v>1.3266666666666667</v>
      </c>
      <c r="N149" s="101">
        <f t="shared" si="26"/>
        <v>84.90666666666667</v>
      </c>
      <c r="O149" s="101">
        <f t="shared" si="23"/>
        <v>129.54666666666668</v>
      </c>
      <c r="P149" s="101">
        <v>1.2</v>
      </c>
      <c r="Q149" s="101">
        <f t="shared" si="24"/>
        <v>155.45600000000002</v>
      </c>
    </row>
    <row r="150" spans="1:17" s="110" customFormat="1" ht="12.75">
      <c r="A150" s="97" t="s">
        <v>460</v>
      </c>
      <c r="B150" s="35" t="s">
        <v>121</v>
      </c>
      <c r="C150" s="99" t="s">
        <v>1092</v>
      </c>
      <c r="D150" s="100" t="s">
        <v>418</v>
      </c>
      <c r="E150" s="101" t="s">
        <v>127</v>
      </c>
      <c r="F150" s="100">
        <v>125</v>
      </c>
      <c r="G150" s="102">
        <v>10</v>
      </c>
      <c r="H150" s="101">
        <f>0.85+0.005*F150</f>
        <v>1.475</v>
      </c>
      <c r="I150" s="101">
        <f t="shared" si="27"/>
        <v>14.75</v>
      </c>
      <c r="J150" s="101"/>
      <c r="K150" s="101"/>
      <c r="L150" s="101"/>
      <c r="M150" s="101"/>
      <c r="N150" s="101"/>
      <c r="O150" s="101">
        <f t="shared" si="23"/>
        <v>14.75</v>
      </c>
      <c r="P150" s="101">
        <v>1</v>
      </c>
      <c r="Q150" s="101">
        <f t="shared" si="24"/>
        <v>14.75</v>
      </c>
    </row>
    <row r="151" spans="1:17" s="110" customFormat="1" ht="12.75">
      <c r="A151" s="97" t="s">
        <v>460</v>
      </c>
      <c r="B151" s="35" t="s">
        <v>121</v>
      </c>
      <c r="C151" s="99" t="s">
        <v>1108</v>
      </c>
      <c r="D151" s="100" t="s">
        <v>461</v>
      </c>
      <c r="E151" s="101" t="s">
        <v>127</v>
      </c>
      <c r="F151" s="100">
        <v>134</v>
      </c>
      <c r="G151" s="102">
        <v>32</v>
      </c>
      <c r="H151" s="101">
        <f>0.85+0.005*F151</f>
        <v>1.52</v>
      </c>
      <c r="I151" s="101">
        <f t="shared" si="27"/>
        <v>48.64</v>
      </c>
      <c r="J151" s="102">
        <v>8</v>
      </c>
      <c r="K151" s="101">
        <v>3</v>
      </c>
      <c r="L151" s="101">
        <f>F151/K151</f>
        <v>44.666666666666664</v>
      </c>
      <c r="M151" s="101">
        <f>1+(L151/30-1)*0.4</f>
        <v>1.1955555555555555</v>
      </c>
      <c r="N151" s="101">
        <f>J151*K151*M151</f>
        <v>28.69333333333333</v>
      </c>
      <c r="O151" s="101">
        <f t="shared" si="23"/>
        <v>77.33333333333333</v>
      </c>
      <c r="P151" s="101">
        <v>1</v>
      </c>
      <c r="Q151" s="101">
        <f t="shared" si="24"/>
        <v>77.33333333333333</v>
      </c>
    </row>
    <row r="152" spans="1:17" s="110" customFormat="1" ht="12.75">
      <c r="A152" s="97" t="s">
        <v>460</v>
      </c>
      <c r="B152" s="35" t="s">
        <v>131</v>
      </c>
      <c r="C152" s="99" t="s">
        <v>1109</v>
      </c>
      <c r="D152" s="100" t="s">
        <v>418</v>
      </c>
      <c r="E152" s="101" t="s">
        <v>124</v>
      </c>
      <c r="F152" s="100">
        <v>125</v>
      </c>
      <c r="G152" s="102">
        <v>40</v>
      </c>
      <c r="H152" s="101">
        <f>0.85+0.005*F152</f>
        <v>1.475</v>
      </c>
      <c r="I152" s="101">
        <f t="shared" si="27"/>
        <v>59</v>
      </c>
      <c r="J152" s="102">
        <v>12</v>
      </c>
      <c r="K152" s="101">
        <v>3</v>
      </c>
      <c r="L152" s="101">
        <f>F152/K152</f>
        <v>41.666666666666664</v>
      </c>
      <c r="M152" s="101">
        <f>1+(L152/30-1)*0.4</f>
        <v>1.1555555555555554</v>
      </c>
      <c r="N152" s="101">
        <f>J152*K152*M152</f>
        <v>41.599999999999994</v>
      </c>
      <c r="O152" s="101">
        <f t="shared" si="23"/>
        <v>100.6</v>
      </c>
      <c r="P152" s="101">
        <v>1</v>
      </c>
      <c r="Q152" s="101">
        <f t="shared" si="24"/>
        <v>100.6</v>
      </c>
    </row>
    <row r="153" spans="1:17" s="110" customFormat="1" ht="12.75">
      <c r="A153" s="97" t="s">
        <v>460</v>
      </c>
      <c r="B153" s="35" t="s">
        <v>131</v>
      </c>
      <c r="C153" s="99" t="s">
        <v>1094</v>
      </c>
      <c r="D153" s="100" t="s">
        <v>418</v>
      </c>
      <c r="E153" s="101" t="s">
        <v>124</v>
      </c>
      <c r="F153" s="100">
        <v>125</v>
      </c>
      <c r="G153" s="102">
        <v>8</v>
      </c>
      <c r="H153" s="101">
        <f>0.85+0.005*F153</f>
        <v>1.475</v>
      </c>
      <c r="I153" s="101">
        <f t="shared" si="27"/>
        <v>11.8</v>
      </c>
      <c r="J153" s="102">
        <v>12</v>
      </c>
      <c r="K153" s="101">
        <v>3</v>
      </c>
      <c r="L153" s="101">
        <f>F153/K153</f>
        <v>41.666666666666664</v>
      </c>
      <c r="M153" s="101">
        <f>1+(L153/30-1)*0.4</f>
        <v>1.1555555555555554</v>
      </c>
      <c r="N153" s="101">
        <f>J153*K153*M153</f>
        <v>41.599999999999994</v>
      </c>
      <c r="O153" s="101">
        <f t="shared" si="23"/>
        <v>53.39999999999999</v>
      </c>
      <c r="P153" s="101">
        <v>1</v>
      </c>
      <c r="Q153" s="101">
        <f t="shared" si="24"/>
        <v>53.39999999999999</v>
      </c>
    </row>
    <row r="154" spans="1:17" s="110" customFormat="1" ht="12.75">
      <c r="A154" s="97" t="s">
        <v>462</v>
      </c>
      <c r="B154" s="35" t="s">
        <v>121</v>
      </c>
      <c r="C154" s="99" t="s">
        <v>1085</v>
      </c>
      <c r="D154" s="100" t="s">
        <v>398</v>
      </c>
      <c r="E154" s="101" t="s">
        <v>127</v>
      </c>
      <c r="F154" s="100">
        <v>66</v>
      </c>
      <c r="G154" s="102">
        <v>35</v>
      </c>
      <c r="H154" s="101">
        <v>1.2</v>
      </c>
      <c r="I154" s="101">
        <f t="shared" si="27"/>
        <v>42</v>
      </c>
      <c r="J154" s="102">
        <v>5</v>
      </c>
      <c r="K154" s="101">
        <v>1</v>
      </c>
      <c r="L154" s="101">
        <f>F154/K154</f>
        <v>66</v>
      </c>
      <c r="M154" s="101">
        <f>1+(L154/30-1)*0.4</f>
        <v>1.48</v>
      </c>
      <c r="N154" s="101">
        <f>J154*K154*M154</f>
        <v>7.4</v>
      </c>
      <c r="O154" s="101">
        <f t="shared" si="23"/>
        <v>49.4</v>
      </c>
      <c r="P154" s="101">
        <v>1</v>
      </c>
      <c r="Q154" s="101">
        <f t="shared" si="24"/>
        <v>49.4</v>
      </c>
    </row>
    <row r="155" spans="1:17" s="110" customFormat="1" ht="12.75">
      <c r="A155" s="97" t="s">
        <v>462</v>
      </c>
      <c r="B155" s="35" t="s">
        <v>131</v>
      </c>
      <c r="C155" s="99" t="s">
        <v>1056</v>
      </c>
      <c r="D155" s="100" t="s">
        <v>400</v>
      </c>
      <c r="E155" s="101" t="s">
        <v>124</v>
      </c>
      <c r="F155" s="100">
        <v>99</v>
      </c>
      <c r="G155" s="102">
        <v>28</v>
      </c>
      <c r="H155" s="101">
        <f aca="true" t="shared" si="28" ref="H155:H160">0.85+0.005*F155</f>
        <v>1.345</v>
      </c>
      <c r="I155" s="101">
        <f t="shared" si="27"/>
        <v>37.66</v>
      </c>
      <c r="J155" s="101"/>
      <c r="K155" s="101"/>
      <c r="L155" s="101"/>
      <c r="M155" s="101"/>
      <c r="N155" s="101"/>
      <c r="O155" s="101">
        <f t="shared" si="23"/>
        <v>37.66</v>
      </c>
      <c r="P155" s="101">
        <v>1</v>
      </c>
      <c r="Q155" s="101">
        <f t="shared" si="24"/>
        <v>37.66</v>
      </c>
    </row>
    <row r="156" spans="1:17" s="110" customFormat="1" ht="12.75">
      <c r="A156" s="97" t="s">
        <v>462</v>
      </c>
      <c r="B156" s="35" t="s">
        <v>131</v>
      </c>
      <c r="C156" s="99" t="s">
        <v>1110</v>
      </c>
      <c r="D156" s="100" t="s">
        <v>400</v>
      </c>
      <c r="E156" s="101" t="s">
        <v>124</v>
      </c>
      <c r="F156" s="100">
        <v>99</v>
      </c>
      <c r="G156" s="102">
        <v>48</v>
      </c>
      <c r="H156" s="101">
        <f t="shared" si="28"/>
        <v>1.345</v>
      </c>
      <c r="I156" s="101">
        <f t="shared" si="27"/>
        <v>64.56</v>
      </c>
      <c r="J156" s="101">
        <v>12</v>
      </c>
      <c r="K156" s="101">
        <v>2</v>
      </c>
      <c r="L156" s="101">
        <f>F156/K156</f>
        <v>49.5</v>
      </c>
      <c r="M156" s="101">
        <f>1+(L156/30-1)*0.4</f>
        <v>1.26</v>
      </c>
      <c r="N156" s="101">
        <f>J156*K156*M156</f>
        <v>30.240000000000002</v>
      </c>
      <c r="O156" s="101">
        <f t="shared" si="23"/>
        <v>94.80000000000001</v>
      </c>
      <c r="P156" s="101">
        <v>1.2</v>
      </c>
      <c r="Q156" s="101">
        <f t="shared" si="24"/>
        <v>113.76</v>
      </c>
    </row>
    <row r="157" spans="1:17" s="110" customFormat="1" ht="12.75">
      <c r="A157" s="97" t="s">
        <v>462</v>
      </c>
      <c r="B157" s="35" t="s">
        <v>121</v>
      </c>
      <c r="C157" s="99" t="s">
        <v>1111</v>
      </c>
      <c r="D157" s="100" t="s">
        <v>400</v>
      </c>
      <c r="E157" s="101" t="s">
        <v>127</v>
      </c>
      <c r="F157" s="100">
        <v>71</v>
      </c>
      <c r="G157" s="102">
        <v>16</v>
      </c>
      <c r="H157" s="101">
        <f t="shared" si="28"/>
        <v>1.205</v>
      </c>
      <c r="I157" s="101">
        <f t="shared" si="27"/>
        <v>19.28</v>
      </c>
      <c r="J157" s="102">
        <v>4</v>
      </c>
      <c r="K157" s="101">
        <v>2</v>
      </c>
      <c r="L157" s="101">
        <f>F157/K157</f>
        <v>35.5</v>
      </c>
      <c r="M157" s="101">
        <f>1+(L157/30-1)*0.4</f>
        <v>1.0733333333333333</v>
      </c>
      <c r="N157" s="101">
        <f>J157*K157*M157</f>
        <v>8.586666666666666</v>
      </c>
      <c r="O157" s="101">
        <f t="shared" si="23"/>
        <v>27.866666666666667</v>
      </c>
      <c r="P157" s="101">
        <v>1</v>
      </c>
      <c r="Q157" s="101">
        <f t="shared" si="24"/>
        <v>27.866666666666667</v>
      </c>
    </row>
    <row r="158" spans="1:17" s="110" customFormat="1" ht="12">
      <c r="A158" s="97" t="s">
        <v>302</v>
      </c>
      <c r="B158" s="35" t="s">
        <v>131</v>
      </c>
      <c r="C158" s="99" t="s">
        <v>1112</v>
      </c>
      <c r="D158" s="108" t="s">
        <v>425</v>
      </c>
      <c r="E158" s="101" t="s">
        <v>127</v>
      </c>
      <c r="F158" s="100">
        <v>135</v>
      </c>
      <c r="G158" s="101">
        <v>42</v>
      </c>
      <c r="H158" s="101">
        <f t="shared" si="28"/>
        <v>1.525</v>
      </c>
      <c r="I158" s="101">
        <f t="shared" si="27"/>
        <v>64.05</v>
      </c>
      <c r="J158" s="101"/>
      <c r="K158" s="101"/>
      <c r="L158" s="101"/>
      <c r="M158" s="101"/>
      <c r="N158" s="101"/>
      <c r="O158" s="101">
        <f t="shared" si="23"/>
        <v>64.05</v>
      </c>
      <c r="P158" s="101">
        <v>1</v>
      </c>
      <c r="Q158" s="101">
        <f t="shared" si="24"/>
        <v>64.05</v>
      </c>
    </row>
    <row r="159" spans="1:17" s="110" customFormat="1" ht="12">
      <c r="A159" s="97" t="s">
        <v>302</v>
      </c>
      <c r="B159" s="35" t="s">
        <v>131</v>
      </c>
      <c r="C159" s="99" t="s">
        <v>1113</v>
      </c>
      <c r="D159" s="108" t="s">
        <v>424</v>
      </c>
      <c r="E159" s="101" t="s">
        <v>127</v>
      </c>
      <c r="F159" s="100">
        <v>109</v>
      </c>
      <c r="G159" s="101">
        <v>32</v>
      </c>
      <c r="H159" s="101">
        <f t="shared" si="28"/>
        <v>1.395</v>
      </c>
      <c r="I159" s="101">
        <f t="shared" si="27"/>
        <v>44.64</v>
      </c>
      <c r="J159" s="101"/>
      <c r="K159" s="101"/>
      <c r="L159" s="101"/>
      <c r="M159" s="101"/>
      <c r="N159" s="101"/>
      <c r="O159" s="101">
        <f t="shared" si="23"/>
        <v>44.64</v>
      </c>
      <c r="P159" s="101">
        <v>1</v>
      </c>
      <c r="Q159" s="101">
        <f t="shared" si="24"/>
        <v>44.64</v>
      </c>
    </row>
    <row r="160" spans="1:17" s="110" customFormat="1" ht="12">
      <c r="A160" s="104" t="s">
        <v>302</v>
      </c>
      <c r="B160" s="35" t="s">
        <v>131</v>
      </c>
      <c r="C160" s="99" t="s">
        <v>1114</v>
      </c>
      <c r="D160" s="108" t="s">
        <v>457</v>
      </c>
      <c r="E160" s="101" t="s">
        <v>127</v>
      </c>
      <c r="F160" s="100">
        <v>89</v>
      </c>
      <c r="G160" s="101">
        <v>28</v>
      </c>
      <c r="H160" s="101">
        <f t="shared" si="28"/>
        <v>1.295</v>
      </c>
      <c r="I160" s="101">
        <f t="shared" si="27"/>
        <v>36.26</v>
      </c>
      <c r="J160" s="101"/>
      <c r="K160" s="101"/>
      <c r="L160" s="101"/>
      <c r="M160" s="101"/>
      <c r="N160" s="101"/>
      <c r="O160" s="101">
        <f t="shared" si="23"/>
        <v>36.26</v>
      </c>
      <c r="P160" s="101">
        <v>1.2</v>
      </c>
      <c r="Q160" s="101">
        <f t="shared" si="24"/>
        <v>43.51199999999999</v>
      </c>
    </row>
    <row r="161" spans="1:17" s="110" customFormat="1" ht="12">
      <c r="A161" s="112" t="s">
        <v>463</v>
      </c>
      <c r="B161" s="35" t="s">
        <v>131</v>
      </c>
      <c r="C161" s="99" t="s">
        <v>1113</v>
      </c>
      <c r="D161" s="108" t="s">
        <v>424</v>
      </c>
      <c r="E161" s="101" t="s">
        <v>127</v>
      </c>
      <c r="F161" s="100">
        <v>109</v>
      </c>
      <c r="G161" s="101"/>
      <c r="H161" s="101"/>
      <c r="I161" s="101"/>
      <c r="J161" s="101">
        <v>6</v>
      </c>
      <c r="K161" s="101">
        <v>3</v>
      </c>
      <c r="L161" s="101">
        <f>F161/K161</f>
        <v>36.333333333333336</v>
      </c>
      <c r="M161" s="101">
        <f aca="true" t="shared" si="29" ref="M161:M167">1+(L161/30-1)*0.4</f>
        <v>1.0844444444444445</v>
      </c>
      <c r="N161" s="101">
        <f aca="true" t="shared" si="30" ref="N161:N167">J161*K161*M161</f>
        <v>19.520000000000003</v>
      </c>
      <c r="O161" s="101">
        <f t="shared" si="23"/>
        <v>19.520000000000003</v>
      </c>
      <c r="P161" s="35">
        <v>1</v>
      </c>
      <c r="Q161" s="101">
        <f t="shared" si="24"/>
        <v>19.520000000000003</v>
      </c>
    </row>
    <row r="162" spans="1:17" s="110" customFormat="1" ht="12">
      <c r="A162" s="112" t="s">
        <v>463</v>
      </c>
      <c r="B162" s="35" t="s">
        <v>131</v>
      </c>
      <c r="C162" s="99" t="s">
        <v>1112</v>
      </c>
      <c r="D162" s="108" t="s">
        <v>425</v>
      </c>
      <c r="E162" s="101" t="s">
        <v>127</v>
      </c>
      <c r="F162" s="100">
        <v>135</v>
      </c>
      <c r="G162" s="101"/>
      <c r="H162" s="101"/>
      <c r="I162" s="101"/>
      <c r="J162" s="101">
        <v>18</v>
      </c>
      <c r="K162" s="101">
        <v>3</v>
      </c>
      <c r="L162" s="101">
        <f>F162/K162</f>
        <v>45</v>
      </c>
      <c r="M162" s="101">
        <f t="shared" si="29"/>
        <v>1.2</v>
      </c>
      <c r="N162" s="101">
        <f t="shared" si="30"/>
        <v>64.8</v>
      </c>
      <c r="O162" s="101">
        <f t="shared" si="23"/>
        <v>64.8</v>
      </c>
      <c r="P162" s="35">
        <v>1</v>
      </c>
      <c r="Q162" s="101">
        <f t="shared" si="24"/>
        <v>64.8</v>
      </c>
    </row>
    <row r="163" spans="1:17" s="110" customFormat="1" ht="12.75">
      <c r="A163" s="97" t="s">
        <v>464</v>
      </c>
      <c r="B163" s="35" t="s">
        <v>166</v>
      </c>
      <c r="C163" s="99" t="s">
        <v>1115</v>
      </c>
      <c r="D163" s="100" t="s">
        <v>400</v>
      </c>
      <c r="E163" s="101" t="s">
        <v>124</v>
      </c>
      <c r="F163" s="100">
        <v>99</v>
      </c>
      <c r="G163" s="103">
        <v>16</v>
      </c>
      <c r="H163" s="101">
        <f>0.85+0.005*F163</f>
        <v>1.345</v>
      </c>
      <c r="I163" s="101">
        <f aca="true" t="shared" si="31" ref="I163:I179">G163*H163</f>
        <v>21.52</v>
      </c>
      <c r="J163" s="103">
        <v>4</v>
      </c>
      <c r="K163" s="101">
        <v>2</v>
      </c>
      <c r="L163" s="101">
        <f>F163/K163</f>
        <v>49.5</v>
      </c>
      <c r="M163" s="101">
        <f t="shared" si="29"/>
        <v>1.26</v>
      </c>
      <c r="N163" s="101">
        <f t="shared" si="30"/>
        <v>10.08</v>
      </c>
      <c r="O163" s="101">
        <f t="shared" si="23"/>
        <v>31.6</v>
      </c>
      <c r="P163" s="101">
        <v>1</v>
      </c>
      <c r="Q163" s="101">
        <f t="shared" si="24"/>
        <v>31.6</v>
      </c>
    </row>
    <row r="164" spans="1:17" s="110" customFormat="1" ht="12.75">
      <c r="A164" s="104" t="s">
        <v>464</v>
      </c>
      <c r="B164" s="35" t="s">
        <v>166</v>
      </c>
      <c r="C164" s="98" t="s">
        <v>456</v>
      </c>
      <c r="D164" s="100" t="s">
        <v>400</v>
      </c>
      <c r="E164" s="101" t="s">
        <v>124</v>
      </c>
      <c r="F164" s="100">
        <v>99</v>
      </c>
      <c r="G164" s="102"/>
      <c r="H164" s="101"/>
      <c r="I164" s="101"/>
      <c r="J164" s="110">
        <v>10</v>
      </c>
      <c r="K164" s="110">
        <v>1</v>
      </c>
      <c r="L164" s="101">
        <v>99</v>
      </c>
      <c r="M164" s="101">
        <f t="shared" si="29"/>
        <v>1.92</v>
      </c>
      <c r="N164" s="101">
        <f t="shared" si="30"/>
        <v>19.2</v>
      </c>
      <c r="O164" s="101">
        <f t="shared" si="23"/>
        <v>19.2</v>
      </c>
      <c r="P164" s="101">
        <v>1</v>
      </c>
      <c r="Q164" s="101">
        <f t="shared" si="24"/>
        <v>19.2</v>
      </c>
    </row>
    <row r="165" spans="1:17" s="110" customFormat="1" ht="12.75">
      <c r="A165" s="97" t="s">
        <v>464</v>
      </c>
      <c r="B165" s="35" t="s">
        <v>131</v>
      </c>
      <c r="C165" s="113" t="s">
        <v>1116</v>
      </c>
      <c r="D165" s="100" t="s">
        <v>400</v>
      </c>
      <c r="E165" s="101" t="s">
        <v>127</v>
      </c>
      <c r="F165" s="100">
        <v>67</v>
      </c>
      <c r="G165" s="102">
        <v>16</v>
      </c>
      <c r="H165" s="101">
        <v>1.2</v>
      </c>
      <c r="I165" s="101">
        <f t="shared" si="31"/>
        <v>19.2</v>
      </c>
      <c r="J165" s="109">
        <v>4</v>
      </c>
      <c r="K165" s="101">
        <v>1</v>
      </c>
      <c r="L165" s="101">
        <f>F165/K165</f>
        <v>67</v>
      </c>
      <c r="M165" s="101">
        <f t="shared" si="29"/>
        <v>1.4933333333333334</v>
      </c>
      <c r="N165" s="101">
        <f t="shared" si="30"/>
        <v>5.973333333333334</v>
      </c>
      <c r="O165" s="101">
        <f t="shared" si="23"/>
        <v>25.173333333333332</v>
      </c>
      <c r="P165" s="101">
        <v>1</v>
      </c>
      <c r="Q165" s="101">
        <f t="shared" si="24"/>
        <v>25.173333333333332</v>
      </c>
    </row>
    <row r="166" spans="1:17" s="110" customFormat="1" ht="12.75">
      <c r="A166" s="104" t="s">
        <v>464</v>
      </c>
      <c r="B166" s="35" t="s">
        <v>166</v>
      </c>
      <c r="C166" s="99" t="s">
        <v>1099</v>
      </c>
      <c r="D166" s="100" t="s">
        <v>400</v>
      </c>
      <c r="E166" s="101" t="s">
        <v>124</v>
      </c>
      <c r="F166" s="100">
        <v>99</v>
      </c>
      <c r="G166" s="102">
        <v>20</v>
      </c>
      <c r="H166" s="101">
        <f>0.85+0.005*F166</f>
        <v>1.345</v>
      </c>
      <c r="I166" s="101">
        <f t="shared" si="31"/>
        <v>26.9</v>
      </c>
      <c r="J166" s="102">
        <v>10</v>
      </c>
      <c r="K166" s="101">
        <v>2</v>
      </c>
      <c r="L166" s="101">
        <f>F166/K166</f>
        <v>49.5</v>
      </c>
      <c r="M166" s="101">
        <f t="shared" si="29"/>
        <v>1.26</v>
      </c>
      <c r="N166" s="101">
        <f t="shared" si="30"/>
        <v>25.2</v>
      </c>
      <c r="O166" s="101">
        <f t="shared" si="23"/>
        <v>52.099999999999994</v>
      </c>
      <c r="P166" s="101">
        <v>1</v>
      </c>
      <c r="Q166" s="101">
        <f t="shared" si="24"/>
        <v>52.099999999999994</v>
      </c>
    </row>
    <row r="167" spans="1:17" s="110" customFormat="1" ht="12.75">
      <c r="A167" s="111" t="s">
        <v>465</v>
      </c>
      <c r="B167" s="35" t="s">
        <v>131</v>
      </c>
      <c r="C167" s="99" t="s">
        <v>1087</v>
      </c>
      <c r="D167" s="100" t="s">
        <v>418</v>
      </c>
      <c r="E167" s="101" t="s">
        <v>124</v>
      </c>
      <c r="F167" s="100">
        <v>125</v>
      </c>
      <c r="G167" s="101">
        <v>18</v>
      </c>
      <c r="H167" s="101">
        <f>0.85+0.005*F167</f>
        <v>1.475</v>
      </c>
      <c r="I167" s="101">
        <f t="shared" si="31"/>
        <v>26.55</v>
      </c>
      <c r="J167" s="102">
        <v>8</v>
      </c>
      <c r="K167" s="101">
        <v>3</v>
      </c>
      <c r="L167" s="101">
        <f>F167/K167</f>
        <v>41.666666666666664</v>
      </c>
      <c r="M167" s="101">
        <f t="shared" si="29"/>
        <v>1.1555555555555554</v>
      </c>
      <c r="N167" s="101">
        <f t="shared" si="30"/>
        <v>27.73333333333333</v>
      </c>
      <c r="O167" s="101">
        <f t="shared" si="23"/>
        <v>54.28333333333333</v>
      </c>
      <c r="P167" s="101">
        <v>1</v>
      </c>
      <c r="Q167" s="101">
        <f t="shared" si="24"/>
        <v>54.28333333333333</v>
      </c>
    </row>
    <row r="168" spans="1:17" s="110" customFormat="1" ht="12.75">
      <c r="A168" s="97" t="s">
        <v>465</v>
      </c>
      <c r="B168" s="35" t="s">
        <v>121</v>
      </c>
      <c r="C168" s="99" t="s">
        <v>1117</v>
      </c>
      <c r="D168" s="100" t="s">
        <v>402</v>
      </c>
      <c r="E168" s="101" t="s">
        <v>127</v>
      </c>
      <c r="F168" s="100">
        <v>96</v>
      </c>
      <c r="G168" s="102">
        <v>20</v>
      </c>
      <c r="H168" s="101">
        <f>0.85+0.005*F168</f>
        <v>1.33</v>
      </c>
      <c r="I168" s="101">
        <f t="shared" si="31"/>
        <v>26.6</v>
      </c>
      <c r="J168" s="101"/>
      <c r="K168" s="101"/>
      <c r="L168" s="101"/>
      <c r="M168" s="101"/>
      <c r="N168" s="101"/>
      <c r="O168" s="101">
        <f t="shared" si="23"/>
        <v>26.6</v>
      </c>
      <c r="P168" s="101">
        <v>1</v>
      </c>
      <c r="Q168" s="101">
        <f t="shared" si="24"/>
        <v>26.6</v>
      </c>
    </row>
    <row r="169" spans="1:17" s="110" customFormat="1" ht="12.75">
      <c r="A169" s="97" t="s">
        <v>465</v>
      </c>
      <c r="B169" s="35" t="s">
        <v>121</v>
      </c>
      <c r="C169" s="98" t="s">
        <v>1118</v>
      </c>
      <c r="D169" s="100" t="s">
        <v>418</v>
      </c>
      <c r="E169" s="101" t="s">
        <v>127</v>
      </c>
      <c r="F169" s="100">
        <v>16</v>
      </c>
      <c r="G169" s="102">
        <v>20</v>
      </c>
      <c r="H169" s="101">
        <v>1.2</v>
      </c>
      <c r="I169" s="101">
        <f t="shared" si="31"/>
        <v>24</v>
      </c>
      <c r="J169" s="101"/>
      <c r="K169" s="101"/>
      <c r="L169" s="101"/>
      <c r="M169" s="101"/>
      <c r="N169" s="101"/>
      <c r="O169" s="101">
        <f t="shared" si="23"/>
        <v>24</v>
      </c>
      <c r="P169" s="101">
        <v>1</v>
      </c>
      <c r="Q169" s="101">
        <f t="shared" si="24"/>
        <v>24</v>
      </c>
    </row>
    <row r="170" spans="1:17" s="110" customFormat="1" ht="12.75">
      <c r="A170" s="97" t="s">
        <v>465</v>
      </c>
      <c r="B170" s="35" t="s">
        <v>121</v>
      </c>
      <c r="C170" s="99" t="s">
        <v>1119</v>
      </c>
      <c r="D170" s="100" t="s">
        <v>418</v>
      </c>
      <c r="E170" s="101" t="s">
        <v>127</v>
      </c>
      <c r="F170" s="100">
        <v>16</v>
      </c>
      <c r="G170" s="102">
        <v>50</v>
      </c>
      <c r="H170" s="101">
        <v>1.2</v>
      </c>
      <c r="I170" s="101">
        <f t="shared" si="31"/>
        <v>60</v>
      </c>
      <c r="J170" s="101"/>
      <c r="K170" s="101"/>
      <c r="L170" s="101"/>
      <c r="M170" s="101"/>
      <c r="N170" s="101"/>
      <c r="O170" s="101">
        <f t="shared" si="23"/>
        <v>60</v>
      </c>
      <c r="P170" s="101">
        <v>1</v>
      </c>
      <c r="Q170" s="101">
        <f t="shared" si="24"/>
        <v>60</v>
      </c>
    </row>
    <row r="171" spans="1:17" s="110" customFormat="1" ht="12.75">
      <c r="A171" s="97" t="s">
        <v>466</v>
      </c>
      <c r="B171" s="35" t="s">
        <v>131</v>
      </c>
      <c r="C171" s="99" t="s">
        <v>1120</v>
      </c>
      <c r="D171" s="100" t="s">
        <v>467</v>
      </c>
      <c r="E171" s="101" t="s">
        <v>127</v>
      </c>
      <c r="F171" s="100">
        <v>186</v>
      </c>
      <c r="G171" s="102">
        <v>24</v>
      </c>
      <c r="H171" s="101">
        <f>0.85+0.005*F171</f>
        <v>1.78</v>
      </c>
      <c r="I171" s="101">
        <f t="shared" si="31"/>
        <v>42.72</v>
      </c>
      <c r="J171" s="101"/>
      <c r="K171" s="101"/>
      <c r="L171" s="101"/>
      <c r="M171" s="101"/>
      <c r="N171" s="101"/>
      <c r="O171" s="101">
        <f t="shared" si="23"/>
        <v>42.72</v>
      </c>
      <c r="P171" s="101">
        <v>1</v>
      </c>
      <c r="Q171" s="101">
        <f t="shared" si="24"/>
        <v>42.72</v>
      </c>
    </row>
    <row r="172" spans="1:17" s="110" customFormat="1" ht="12">
      <c r="A172" s="97" t="s">
        <v>466</v>
      </c>
      <c r="B172" s="35" t="s">
        <v>131</v>
      </c>
      <c r="C172" s="99" t="s">
        <v>1121</v>
      </c>
      <c r="D172" s="108" t="s">
        <v>425</v>
      </c>
      <c r="E172" s="101" t="s">
        <v>127</v>
      </c>
      <c r="F172" s="100">
        <v>135</v>
      </c>
      <c r="G172" s="101">
        <v>42</v>
      </c>
      <c r="H172" s="101">
        <f>0.85+0.005*F172</f>
        <v>1.525</v>
      </c>
      <c r="I172" s="101">
        <f t="shared" si="31"/>
        <v>64.05</v>
      </c>
      <c r="J172" s="101"/>
      <c r="K172" s="101"/>
      <c r="L172" s="101"/>
      <c r="M172" s="101"/>
      <c r="N172" s="101"/>
      <c r="O172" s="101">
        <f t="shared" si="23"/>
        <v>64.05</v>
      </c>
      <c r="P172" s="101">
        <v>1</v>
      </c>
      <c r="Q172" s="101">
        <f t="shared" si="24"/>
        <v>64.05</v>
      </c>
    </row>
    <row r="173" spans="1:17" s="110" customFormat="1" ht="12">
      <c r="A173" s="97" t="s">
        <v>468</v>
      </c>
      <c r="B173" s="35" t="s">
        <v>131</v>
      </c>
      <c r="C173" s="35" t="s">
        <v>293</v>
      </c>
      <c r="D173" s="35" t="s">
        <v>134</v>
      </c>
      <c r="E173" s="35" t="s">
        <v>124</v>
      </c>
      <c r="F173" s="35">
        <v>63</v>
      </c>
      <c r="G173" s="35">
        <v>10</v>
      </c>
      <c r="H173" s="101">
        <f>0.85+0.005*F173</f>
        <v>1.165</v>
      </c>
      <c r="I173" s="101">
        <f t="shared" si="31"/>
        <v>11.65</v>
      </c>
      <c r="J173" s="35"/>
      <c r="K173" s="35"/>
      <c r="L173" s="101"/>
      <c r="M173" s="101"/>
      <c r="N173" s="101"/>
      <c r="O173" s="101">
        <f t="shared" si="23"/>
        <v>11.65</v>
      </c>
      <c r="P173" s="35">
        <v>1</v>
      </c>
      <c r="Q173" s="101">
        <f t="shared" si="24"/>
        <v>11.65</v>
      </c>
    </row>
    <row r="174" spans="1:17" s="110" customFormat="1" ht="12.75">
      <c r="A174" s="97" t="s">
        <v>468</v>
      </c>
      <c r="B174" s="35" t="s">
        <v>131</v>
      </c>
      <c r="C174" s="99" t="s">
        <v>1079</v>
      </c>
      <c r="D174" s="100" t="s">
        <v>418</v>
      </c>
      <c r="E174" s="101" t="s">
        <v>127</v>
      </c>
      <c r="F174" s="100">
        <v>50</v>
      </c>
      <c r="G174" s="102">
        <v>13</v>
      </c>
      <c r="H174" s="101">
        <v>1.2</v>
      </c>
      <c r="I174" s="101">
        <f t="shared" si="31"/>
        <v>15.6</v>
      </c>
      <c r="J174" s="101"/>
      <c r="K174" s="101"/>
      <c r="L174" s="101"/>
      <c r="M174" s="101"/>
      <c r="N174" s="101"/>
      <c r="O174" s="101">
        <f t="shared" si="23"/>
        <v>15.6</v>
      </c>
      <c r="P174" s="101">
        <v>1</v>
      </c>
      <c r="Q174" s="101">
        <f t="shared" si="24"/>
        <v>15.6</v>
      </c>
    </row>
    <row r="175" spans="1:17" s="110" customFormat="1" ht="12.75">
      <c r="A175" s="97" t="s">
        <v>468</v>
      </c>
      <c r="B175" s="35" t="s">
        <v>131</v>
      </c>
      <c r="C175" s="99" t="s">
        <v>1080</v>
      </c>
      <c r="D175" s="100" t="s">
        <v>410</v>
      </c>
      <c r="E175" s="101" t="s">
        <v>127</v>
      </c>
      <c r="F175" s="100">
        <v>108</v>
      </c>
      <c r="G175" s="102">
        <v>18</v>
      </c>
      <c r="H175" s="101">
        <f>0.85+0.005*F175</f>
        <v>1.3900000000000001</v>
      </c>
      <c r="I175" s="101">
        <f t="shared" si="31"/>
        <v>25.020000000000003</v>
      </c>
      <c r="J175" s="101">
        <v>6</v>
      </c>
      <c r="K175" s="101">
        <v>2</v>
      </c>
      <c r="L175" s="101">
        <f>F175/K175</f>
        <v>54</v>
      </c>
      <c r="M175" s="101">
        <f aca="true" t="shared" si="32" ref="M175:M180">1+(L175/30-1)*0.4</f>
        <v>1.32</v>
      </c>
      <c r="N175" s="101">
        <f aca="true" t="shared" si="33" ref="N175:N180">J175*K175*M175</f>
        <v>15.84</v>
      </c>
      <c r="O175" s="101">
        <f t="shared" si="23"/>
        <v>40.86</v>
      </c>
      <c r="P175" s="101">
        <v>1.2</v>
      </c>
      <c r="Q175" s="101">
        <f t="shared" si="24"/>
        <v>49.032</v>
      </c>
    </row>
    <row r="176" spans="1:17" s="110" customFormat="1" ht="12.75">
      <c r="A176" s="97" t="s">
        <v>468</v>
      </c>
      <c r="B176" s="35" t="s">
        <v>131</v>
      </c>
      <c r="C176" s="99" t="s">
        <v>1080</v>
      </c>
      <c r="D176" s="100" t="s">
        <v>402</v>
      </c>
      <c r="E176" s="101" t="s">
        <v>124</v>
      </c>
      <c r="F176" s="100">
        <v>112</v>
      </c>
      <c r="G176" s="102">
        <v>24</v>
      </c>
      <c r="H176" s="101">
        <f>0.85+0.005*F176</f>
        <v>1.4100000000000001</v>
      </c>
      <c r="I176" s="101">
        <f t="shared" si="31"/>
        <v>33.84</v>
      </c>
      <c r="J176" s="102">
        <v>10</v>
      </c>
      <c r="K176" s="101">
        <v>3</v>
      </c>
      <c r="L176" s="101">
        <f>F176/K176</f>
        <v>37.333333333333336</v>
      </c>
      <c r="M176" s="101">
        <f t="shared" si="32"/>
        <v>1.0977777777777777</v>
      </c>
      <c r="N176" s="101">
        <f t="shared" si="33"/>
        <v>32.93333333333333</v>
      </c>
      <c r="O176" s="101">
        <f t="shared" si="23"/>
        <v>66.77333333333334</v>
      </c>
      <c r="P176" s="101">
        <v>1.2</v>
      </c>
      <c r="Q176" s="101">
        <f t="shared" si="24"/>
        <v>80.128</v>
      </c>
    </row>
    <row r="177" spans="1:17" s="110" customFormat="1" ht="12.75">
      <c r="A177" s="97" t="s">
        <v>468</v>
      </c>
      <c r="B177" s="35" t="s">
        <v>131</v>
      </c>
      <c r="C177" s="99" t="s">
        <v>1080</v>
      </c>
      <c r="D177" s="100" t="s">
        <v>469</v>
      </c>
      <c r="E177" s="101" t="s">
        <v>124</v>
      </c>
      <c r="F177" s="100">
        <v>96</v>
      </c>
      <c r="G177" s="102">
        <v>24</v>
      </c>
      <c r="H177" s="101">
        <f>0.85+0.005*F177</f>
        <v>1.33</v>
      </c>
      <c r="I177" s="101">
        <f t="shared" si="31"/>
        <v>31.92</v>
      </c>
      <c r="J177" s="102">
        <v>10</v>
      </c>
      <c r="K177" s="101">
        <v>2</v>
      </c>
      <c r="L177" s="101">
        <f>F177/K177</f>
        <v>48</v>
      </c>
      <c r="M177" s="101">
        <f t="shared" si="32"/>
        <v>1.24</v>
      </c>
      <c r="N177" s="101">
        <f t="shared" si="33"/>
        <v>24.8</v>
      </c>
      <c r="O177" s="101">
        <f t="shared" si="23"/>
        <v>56.72</v>
      </c>
      <c r="P177" s="101">
        <v>1.2</v>
      </c>
      <c r="Q177" s="101">
        <f t="shared" si="24"/>
        <v>68.064</v>
      </c>
    </row>
    <row r="178" spans="1:17" s="110" customFormat="1" ht="12.75">
      <c r="A178" s="97" t="s">
        <v>470</v>
      </c>
      <c r="B178" s="35" t="s">
        <v>335</v>
      </c>
      <c r="C178" s="99" t="s">
        <v>1122</v>
      </c>
      <c r="D178" s="100" t="s">
        <v>471</v>
      </c>
      <c r="E178" s="101" t="s">
        <v>127</v>
      </c>
      <c r="F178" s="100">
        <v>133</v>
      </c>
      <c r="G178" s="102">
        <v>7</v>
      </c>
      <c r="H178" s="101">
        <v>1.2</v>
      </c>
      <c r="I178" s="101">
        <f t="shared" si="31"/>
        <v>8.4</v>
      </c>
      <c r="J178" s="101">
        <v>10</v>
      </c>
      <c r="K178" s="101">
        <v>1</v>
      </c>
      <c r="L178" s="101">
        <v>44</v>
      </c>
      <c r="M178" s="101">
        <f t="shared" si="32"/>
        <v>1.1866666666666665</v>
      </c>
      <c r="N178" s="101">
        <f t="shared" si="33"/>
        <v>11.866666666666665</v>
      </c>
      <c r="O178" s="101">
        <f t="shared" si="23"/>
        <v>20.266666666666666</v>
      </c>
      <c r="P178" s="101">
        <v>1</v>
      </c>
      <c r="Q178" s="101">
        <f t="shared" si="24"/>
        <v>20.266666666666666</v>
      </c>
    </row>
    <row r="179" spans="1:17" s="110" customFormat="1" ht="12.75">
      <c r="A179" s="97" t="s">
        <v>470</v>
      </c>
      <c r="B179" s="35" t="s">
        <v>335</v>
      </c>
      <c r="C179" s="99" t="s">
        <v>1123</v>
      </c>
      <c r="D179" s="100" t="s">
        <v>410</v>
      </c>
      <c r="E179" s="101" t="s">
        <v>127</v>
      </c>
      <c r="F179" s="100">
        <v>125</v>
      </c>
      <c r="G179" s="102">
        <v>7</v>
      </c>
      <c r="H179" s="101">
        <f>0.85+0.005*F179</f>
        <v>1.475</v>
      </c>
      <c r="I179" s="101">
        <f t="shared" si="31"/>
        <v>10.325000000000001</v>
      </c>
      <c r="J179" s="101">
        <v>10</v>
      </c>
      <c r="K179" s="101">
        <v>1</v>
      </c>
      <c r="L179" s="101">
        <v>43</v>
      </c>
      <c r="M179" s="101">
        <f t="shared" si="32"/>
        <v>1.1733333333333333</v>
      </c>
      <c r="N179" s="101">
        <f t="shared" si="33"/>
        <v>11.733333333333334</v>
      </c>
      <c r="O179" s="101">
        <f t="shared" si="23"/>
        <v>22.058333333333337</v>
      </c>
      <c r="P179" s="101">
        <v>1</v>
      </c>
      <c r="Q179" s="101">
        <f t="shared" si="24"/>
        <v>22.058333333333337</v>
      </c>
    </row>
    <row r="180" spans="1:17" s="110" customFormat="1" ht="12.75">
      <c r="A180" s="97" t="s">
        <v>317</v>
      </c>
      <c r="B180" s="35" t="s">
        <v>121</v>
      </c>
      <c r="C180" s="98" t="s">
        <v>440</v>
      </c>
      <c r="D180" s="108" t="s">
        <v>397</v>
      </c>
      <c r="E180" s="101" t="s">
        <v>127</v>
      </c>
      <c r="F180" s="100">
        <v>105</v>
      </c>
      <c r="G180" s="102"/>
      <c r="H180" s="101"/>
      <c r="I180" s="101"/>
      <c r="J180" s="101">
        <v>6</v>
      </c>
      <c r="K180" s="101">
        <v>1</v>
      </c>
      <c r="L180" s="101">
        <v>105</v>
      </c>
      <c r="M180" s="101">
        <f t="shared" si="32"/>
        <v>2</v>
      </c>
      <c r="N180" s="101">
        <f t="shared" si="33"/>
        <v>12</v>
      </c>
      <c r="O180" s="101">
        <f t="shared" si="23"/>
        <v>12</v>
      </c>
      <c r="P180" s="101">
        <v>1</v>
      </c>
      <c r="Q180" s="101">
        <f t="shared" si="24"/>
        <v>12</v>
      </c>
    </row>
    <row r="181" spans="1:17" s="110" customFormat="1" ht="12">
      <c r="A181" s="97" t="s">
        <v>319</v>
      </c>
      <c r="B181" s="35" t="s">
        <v>154</v>
      </c>
      <c r="C181" s="99" t="s">
        <v>1048</v>
      </c>
      <c r="D181" s="100" t="s">
        <v>400</v>
      </c>
      <c r="E181" s="101" t="s">
        <v>127</v>
      </c>
      <c r="F181" s="100">
        <v>81</v>
      </c>
      <c r="G181" s="101">
        <v>17</v>
      </c>
      <c r="H181" s="101">
        <f>0.85+0.005*F181</f>
        <v>1.255</v>
      </c>
      <c r="I181" s="101">
        <f aca="true" t="shared" si="34" ref="I181:I190">G181*H181</f>
        <v>21.334999999999997</v>
      </c>
      <c r="J181" s="101"/>
      <c r="K181" s="101"/>
      <c r="L181" s="101"/>
      <c r="M181" s="101"/>
      <c r="N181" s="101"/>
      <c r="O181" s="101">
        <f t="shared" si="23"/>
        <v>21.334999999999997</v>
      </c>
      <c r="P181" s="101">
        <v>1</v>
      </c>
      <c r="Q181" s="101">
        <f t="shared" si="24"/>
        <v>21.334999999999997</v>
      </c>
    </row>
    <row r="182" spans="1:17" s="110" customFormat="1" ht="12">
      <c r="A182" s="97" t="s">
        <v>472</v>
      </c>
      <c r="B182" s="98" t="s">
        <v>131</v>
      </c>
      <c r="C182" s="98" t="s">
        <v>473</v>
      </c>
      <c r="D182" s="98" t="s">
        <v>474</v>
      </c>
      <c r="E182" s="109" t="s">
        <v>475</v>
      </c>
      <c r="F182" s="98">
        <v>181</v>
      </c>
      <c r="G182" s="109">
        <v>30</v>
      </c>
      <c r="H182" s="101">
        <f>0.85+0.005*F182</f>
        <v>1.755</v>
      </c>
      <c r="I182" s="101">
        <f t="shared" si="34"/>
        <v>52.65</v>
      </c>
      <c r="J182" s="35"/>
      <c r="K182" s="35"/>
      <c r="L182" s="35"/>
      <c r="M182" s="35"/>
      <c r="N182" s="35"/>
      <c r="O182" s="101">
        <f t="shared" si="23"/>
        <v>52.65</v>
      </c>
      <c r="P182" s="101">
        <v>1</v>
      </c>
      <c r="Q182" s="101">
        <f t="shared" si="24"/>
        <v>52.65</v>
      </c>
    </row>
    <row r="183" spans="1:17" s="110" customFormat="1" ht="12.75">
      <c r="A183" s="97" t="s">
        <v>472</v>
      </c>
      <c r="B183" s="35" t="s">
        <v>131</v>
      </c>
      <c r="C183" s="99" t="s">
        <v>1024</v>
      </c>
      <c r="D183" s="100" t="s">
        <v>397</v>
      </c>
      <c r="E183" s="101" t="s">
        <v>124</v>
      </c>
      <c r="F183" s="100">
        <v>32</v>
      </c>
      <c r="G183" s="102">
        <v>6</v>
      </c>
      <c r="H183" s="101">
        <v>1.2</v>
      </c>
      <c r="I183" s="101">
        <f t="shared" si="34"/>
        <v>7.199999999999999</v>
      </c>
      <c r="J183" s="101"/>
      <c r="K183" s="101"/>
      <c r="L183" s="101"/>
      <c r="M183" s="101"/>
      <c r="N183" s="101"/>
      <c r="O183" s="101">
        <f t="shared" si="23"/>
        <v>7.199999999999999</v>
      </c>
      <c r="P183" s="101">
        <v>1</v>
      </c>
      <c r="Q183" s="101">
        <f t="shared" si="24"/>
        <v>7.199999999999999</v>
      </c>
    </row>
    <row r="184" spans="1:17" s="110" customFormat="1" ht="12.75">
      <c r="A184" s="106" t="s">
        <v>476</v>
      </c>
      <c r="B184" s="35" t="s">
        <v>131</v>
      </c>
      <c r="C184" s="99" t="s">
        <v>1124</v>
      </c>
      <c r="D184" s="100" t="s">
        <v>399</v>
      </c>
      <c r="E184" s="101" t="s">
        <v>127</v>
      </c>
      <c r="F184" s="100">
        <v>86</v>
      </c>
      <c r="G184" s="102">
        <v>16</v>
      </c>
      <c r="H184" s="101">
        <f aca="true" t="shared" si="35" ref="H184:H190">0.85+0.005*F184</f>
        <v>1.28</v>
      </c>
      <c r="I184" s="101">
        <f t="shared" si="34"/>
        <v>20.48</v>
      </c>
      <c r="J184" s="102">
        <v>4</v>
      </c>
      <c r="K184" s="101">
        <v>4</v>
      </c>
      <c r="L184" s="101">
        <f>F184/K184</f>
        <v>21.5</v>
      </c>
      <c r="M184" s="101">
        <f>1+(L184/30-1)*0.4</f>
        <v>0.8866666666666667</v>
      </c>
      <c r="N184" s="101">
        <f>J184*K184*M184</f>
        <v>14.186666666666667</v>
      </c>
      <c r="O184" s="101">
        <f t="shared" si="23"/>
        <v>34.66666666666667</v>
      </c>
      <c r="P184" s="101">
        <v>1</v>
      </c>
      <c r="Q184" s="101">
        <f t="shared" si="24"/>
        <v>34.66666666666667</v>
      </c>
    </row>
    <row r="185" spans="1:17" s="110" customFormat="1" ht="12.75">
      <c r="A185" s="97" t="s">
        <v>476</v>
      </c>
      <c r="B185" s="35" t="s">
        <v>131</v>
      </c>
      <c r="C185" s="99" t="s">
        <v>1125</v>
      </c>
      <c r="D185" s="100" t="s">
        <v>418</v>
      </c>
      <c r="E185" s="101" t="s">
        <v>124</v>
      </c>
      <c r="F185" s="100">
        <v>107</v>
      </c>
      <c r="G185" s="103">
        <v>30</v>
      </c>
      <c r="H185" s="101">
        <f t="shared" si="35"/>
        <v>1.385</v>
      </c>
      <c r="I185" s="101">
        <f t="shared" si="34"/>
        <v>41.55</v>
      </c>
      <c r="J185" s="109"/>
      <c r="K185" s="101"/>
      <c r="L185" s="101"/>
      <c r="M185" s="101"/>
      <c r="N185" s="101"/>
      <c r="O185" s="101">
        <f t="shared" si="23"/>
        <v>41.55</v>
      </c>
      <c r="P185" s="101">
        <v>1</v>
      </c>
      <c r="Q185" s="101">
        <f t="shared" si="24"/>
        <v>41.55</v>
      </c>
    </row>
    <row r="186" spans="1:17" s="110" customFormat="1" ht="12.75">
      <c r="A186" s="97" t="s">
        <v>476</v>
      </c>
      <c r="B186" s="35" t="s">
        <v>131</v>
      </c>
      <c r="C186" s="99" t="s">
        <v>1126</v>
      </c>
      <c r="D186" s="100" t="s">
        <v>398</v>
      </c>
      <c r="E186" s="101" t="s">
        <v>127</v>
      </c>
      <c r="F186" s="100">
        <v>76</v>
      </c>
      <c r="G186" s="102">
        <v>20</v>
      </c>
      <c r="H186" s="101">
        <f t="shared" si="35"/>
        <v>1.23</v>
      </c>
      <c r="I186" s="101">
        <f t="shared" si="34"/>
        <v>24.6</v>
      </c>
      <c r="J186" s="102">
        <v>20</v>
      </c>
      <c r="K186" s="101">
        <v>2</v>
      </c>
      <c r="L186" s="101">
        <f aca="true" t="shared" si="36" ref="L186:L192">F186/K186</f>
        <v>38</v>
      </c>
      <c r="M186" s="101">
        <f aca="true" t="shared" si="37" ref="M186:M192">1+(L186/30-1)*0.4</f>
        <v>1.1066666666666667</v>
      </c>
      <c r="N186" s="101">
        <f aca="true" t="shared" si="38" ref="N186:N192">J186*K186*M186</f>
        <v>44.266666666666666</v>
      </c>
      <c r="O186" s="101">
        <f t="shared" si="23"/>
        <v>68.86666666666667</v>
      </c>
      <c r="P186" s="101">
        <v>1</v>
      </c>
      <c r="Q186" s="101">
        <f t="shared" si="24"/>
        <v>68.86666666666667</v>
      </c>
    </row>
    <row r="187" spans="1:17" s="110" customFormat="1" ht="12.75">
      <c r="A187" s="97" t="s">
        <v>477</v>
      </c>
      <c r="B187" s="35" t="s">
        <v>131</v>
      </c>
      <c r="C187" s="99" t="s">
        <v>1032</v>
      </c>
      <c r="D187" s="100" t="s">
        <v>400</v>
      </c>
      <c r="E187" s="101" t="s">
        <v>124</v>
      </c>
      <c r="F187" s="100">
        <v>99</v>
      </c>
      <c r="G187" s="102">
        <v>15</v>
      </c>
      <c r="H187" s="101">
        <f t="shared" si="35"/>
        <v>1.345</v>
      </c>
      <c r="I187" s="101">
        <f t="shared" si="34"/>
        <v>20.175</v>
      </c>
      <c r="J187" s="102">
        <v>5</v>
      </c>
      <c r="K187" s="101">
        <v>4</v>
      </c>
      <c r="L187" s="101">
        <f t="shared" si="36"/>
        <v>24.75</v>
      </c>
      <c r="M187" s="101">
        <f t="shared" si="37"/>
        <v>0.9299999999999999</v>
      </c>
      <c r="N187" s="101">
        <f t="shared" si="38"/>
        <v>18.599999999999998</v>
      </c>
      <c r="O187" s="101">
        <f t="shared" si="23"/>
        <v>38.775</v>
      </c>
      <c r="P187" s="101">
        <v>1</v>
      </c>
      <c r="Q187" s="101">
        <f t="shared" si="24"/>
        <v>38.775</v>
      </c>
    </row>
    <row r="188" spans="1:17" s="110" customFormat="1" ht="12.75">
      <c r="A188" s="97" t="s">
        <v>477</v>
      </c>
      <c r="B188" s="35" t="s">
        <v>131</v>
      </c>
      <c r="C188" s="99" t="s">
        <v>1127</v>
      </c>
      <c r="D188" s="100" t="s">
        <v>398</v>
      </c>
      <c r="E188" s="101" t="s">
        <v>127</v>
      </c>
      <c r="F188" s="100">
        <v>125</v>
      </c>
      <c r="G188" s="102">
        <v>15</v>
      </c>
      <c r="H188" s="101">
        <f t="shared" si="35"/>
        <v>1.475</v>
      </c>
      <c r="I188" s="101">
        <f t="shared" si="34"/>
        <v>22.125</v>
      </c>
      <c r="J188" s="102">
        <v>24</v>
      </c>
      <c r="K188" s="101">
        <v>4</v>
      </c>
      <c r="L188" s="101">
        <f t="shared" si="36"/>
        <v>31.25</v>
      </c>
      <c r="M188" s="101">
        <f t="shared" si="37"/>
        <v>1.0166666666666666</v>
      </c>
      <c r="N188" s="101">
        <f t="shared" si="38"/>
        <v>97.6</v>
      </c>
      <c r="O188" s="101">
        <f t="shared" si="23"/>
        <v>119.725</v>
      </c>
      <c r="P188" s="101">
        <v>1.2</v>
      </c>
      <c r="Q188" s="101">
        <f t="shared" si="24"/>
        <v>143.67</v>
      </c>
    </row>
    <row r="189" spans="1:17" s="110" customFormat="1" ht="12.75">
      <c r="A189" s="97" t="s">
        <v>328</v>
      </c>
      <c r="B189" s="35" t="s">
        <v>154</v>
      </c>
      <c r="C189" s="99" t="s">
        <v>1128</v>
      </c>
      <c r="D189" s="100" t="s">
        <v>399</v>
      </c>
      <c r="E189" s="101" t="s">
        <v>127</v>
      </c>
      <c r="F189" s="100">
        <v>84</v>
      </c>
      <c r="G189" s="102">
        <v>16</v>
      </c>
      <c r="H189" s="101">
        <f t="shared" si="35"/>
        <v>1.27</v>
      </c>
      <c r="I189" s="101">
        <f t="shared" si="34"/>
        <v>20.32</v>
      </c>
      <c r="J189" s="101">
        <v>4</v>
      </c>
      <c r="K189" s="101">
        <v>2</v>
      </c>
      <c r="L189" s="101">
        <f t="shared" si="36"/>
        <v>42</v>
      </c>
      <c r="M189" s="101">
        <f t="shared" si="37"/>
        <v>1.16</v>
      </c>
      <c r="N189" s="101">
        <f t="shared" si="38"/>
        <v>9.28</v>
      </c>
      <c r="O189" s="101">
        <f t="shared" si="23"/>
        <v>29.6</v>
      </c>
      <c r="P189" s="101">
        <v>1.2</v>
      </c>
      <c r="Q189" s="101">
        <f t="shared" si="24"/>
        <v>35.52</v>
      </c>
    </row>
    <row r="190" spans="1:17" s="110" customFormat="1" ht="12.75">
      <c r="A190" s="97" t="s">
        <v>328</v>
      </c>
      <c r="B190" s="35" t="s">
        <v>154</v>
      </c>
      <c r="C190" s="99" t="s">
        <v>1129</v>
      </c>
      <c r="D190" s="100" t="s">
        <v>410</v>
      </c>
      <c r="E190" s="101" t="s">
        <v>124</v>
      </c>
      <c r="F190" s="100">
        <v>132</v>
      </c>
      <c r="G190" s="102">
        <v>25</v>
      </c>
      <c r="H190" s="101">
        <f t="shared" si="35"/>
        <v>1.51</v>
      </c>
      <c r="I190" s="101">
        <f t="shared" si="34"/>
        <v>37.75</v>
      </c>
      <c r="J190" s="101">
        <v>20</v>
      </c>
      <c r="K190" s="101">
        <v>3</v>
      </c>
      <c r="L190" s="101">
        <f t="shared" si="36"/>
        <v>44</v>
      </c>
      <c r="M190" s="101">
        <f t="shared" si="37"/>
        <v>1.1866666666666665</v>
      </c>
      <c r="N190" s="101">
        <f t="shared" si="38"/>
        <v>71.19999999999999</v>
      </c>
      <c r="O190" s="101">
        <f t="shared" si="23"/>
        <v>108.94999999999999</v>
      </c>
      <c r="P190" s="101">
        <v>1.2</v>
      </c>
      <c r="Q190" s="101">
        <f t="shared" si="24"/>
        <v>130.73999999999998</v>
      </c>
    </row>
    <row r="191" spans="1:17" s="110" customFormat="1" ht="12.75">
      <c r="A191" s="97" t="s">
        <v>330</v>
      </c>
      <c r="B191" s="35" t="s">
        <v>144</v>
      </c>
      <c r="C191" s="99" t="s">
        <v>1069</v>
      </c>
      <c r="D191" s="100" t="s">
        <v>402</v>
      </c>
      <c r="E191" s="101" t="s">
        <v>127</v>
      </c>
      <c r="F191" s="100">
        <v>112</v>
      </c>
      <c r="G191" s="101"/>
      <c r="H191" s="101"/>
      <c r="I191" s="101"/>
      <c r="J191" s="102">
        <v>12</v>
      </c>
      <c r="K191" s="101">
        <v>2</v>
      </c>
      <c r="L191" s="101">
        <f t="shared" si="36"/>
        <v>56</v>
      </c>
      <c r="M191" s="101">
        <f t="shared" si="37"/>
        <v>1.3466666666666667</v>
      </c>
      <c r="N191" s="101">
        <f t="shared" si="38"/>
        <v>32.32</v>
      </c>
      <c r="O191" s="101">
        <f t="shared" si="23"/>
        <v>32.32</v>
      </c>
      <c r="P191" s="101">
        <v>1</v>
      </c>
      <c r="Q191" s="101">
        <f t="shared" si="24"/>
        <v>32.32</v>
      </c>
    </row>
    <row r="192" spans="1:17" s="110" customFormat="1" ht="12.75">
      <c r="A192" s="97" t="s">
        <v>330</v>
      </c>
      <c r="B192" s="35" t="s">
        <v>144</v>
      </c>
      <c r="C192" s="99" t="s">
        <v>1046</v>
      </c>
      <c r="D192" s="100" t="s">
        <v>410</v>
      </c>
      <c r="E192" s="101" t="s">
        <v>124</v>
      </c>
      <c r="F192" s="100">
        <v>132</v>
      </c>
      <c r="G192" s="101"/>
      <c r="H192" s="101"/>
      <c r="I192" s="101"/>
      <c r="J192" s="102">
        <v>20</v>
      </c>
      <c r="K192" s="101">
        <v>3</v>
      </c>
      <c r="L192" s="101">
        <f t="shared" si="36"/>
        <v>44</v>
      </c>
      <c r="M192" s="101">
        <f t="shared" si="37"/>
        <v>1.1866666666666665</v>
      </c>
      <c r="N192" s="101">
        <f t="shared" si="38"/>
        <v>71.19999999999999</v>
      </c>
      <c r="O192" s="101">
        <f t="shared" si="23"/>
        <v>71.19999999999999</v>
      </c>
      <c r="P192" s="101">
        <v>1</v>
      </c>
      <c r="Q192" s="101">
        <f t="shared" si="24"/>
        <v>71.19999999999999</v>
      </c>
    </row>
    <row r="193" spans="1:17" s="110" customFormat="1" ht="12">
      <c r="A193" s="97" t="s">
        <v>331</v>
      </c>
      <c r="B193" s="35" t="s">
        <v>131</v>
      </c>
      <c r="C193" s="99" t="s">
        <v>1130</v>
      </c>
      <c r="D193" s="100" t="s">
        <v>400</v>
      </c>
      <c r="E193" s="101" t="s">
        <v>127</v>
      </c>
      <c r="F193" s="100">
        <v>67</v>
      </c>
      <c r="G193" s="109">
        <v>10</v>
      </c>
      <c r="H193" s="101">
        <v>1.2</v>
      </c>
      <c r="I193" s="101">
        <f aca="true" t="shared" si="39" ref="I193:I198">G193*H193</f>
        <v>12</v>
      </c>
      <c r="J193" s="109"/>
      <c r="K193" s="101"/>
      <c r="L193" s="101"/>
      <c r="M193" s="101"/>
      <c r="N193" s="101"/>
      <c r="O193" s="101">
        <f t="shared" si="23"/>
        <v>12</v>
      </c>
      <c r="P193" s="101">
        <v>1</v>
      </c>
      <c r="Q193" s="101">
        <f t="shared" si="24"/>
        <v>12</v>
      </c>
    </row>
    <row r="194" spans="1:17" s="110" customFormat="1" ht="12">
      <c r="A194" s="114" t="s">
        <v>331</v>
      </c>
      <c r="B194" s="35" t="s">
        <v>131</v>
      </c>
      <c r="C194" s="35" t="s">
        <v>478</v>
      </c>
      <c r="D194" s="35" t="s">
        <v>474</v>
      </c>
      <c r="E194" s="101" t="s">
        <v>475</v>
      </c>
      <c r="F194" s="100">
        <v>106</v>
      </c>
      <c r="G194" s="101">
        <v>24</v>
      </c>
      <c r="H194" s="101">
        <f aca="true" t="shared" si="40" ref="H194:H199">0.85+0.005*F194</f>
        <v>1.38</v>
      </c>
      <c r="I194" s="101">
        <f t="shared" si="39"/>
        <v>33.12</v>
      </c>
      <c r="J194" s="35"/>
      <c r="K194" s="35"/>
      <c r="L194" s="35"/>
      <c r="M194" s="35"/>
      <c r="N194" s="35"/>
      <c r="O194" s="101">
        <f t="shared" si="23"/>
        <v>33.12</v>
      </c>
      <c r="P194" s="101">
        <v>1</v>
      </c>
      <c r="Q194" s="101">
        <f t="shared" si="24"/>
        <v>33.12</v>
      </c>
    </row>
    <row r="195" spans="1:17" s="110" customFormat="1" ht="12.75">
      <c r="A195" s="97" t="s">
        <v>331</v>
      </c>
      <c r="B195" s="35" t="s">
        <v>131</v>
      </c>
      <c r="C195" s="99" t="s">
        <v>1091</v>
      </c>
      <c r="D195" s="100" t="s">
        <v>399</v>
      </c>
      <c r="E195" s="101" t="s">
        <v>127</v>
      </c>
      <c r="F195" s="100">
        <v>96</v>
      </c>
      <c r="G195" s="102">
        <v>20</v>
      </c>
      <c r="H195" s="101">
        <f t="shared" si="40"/>
        <v>1.33</v>
      </c>
      <c r="I195" s="101">
        <f t="shared" si="39"/>
        <v>26.6</v>
      </c>
      <c r="J195" s="101"/>
      <c r="K195" s="101"/>
      <c r="L195" s="101"/>
      <c r="M195" s="101"/>
      <c r="N195" s="101"/>
      <c r="O195" s="101">
        <f t="shared" si="23"/>
        <v>26.6</v>
      </c>
      <c r="P195" s="101">
        <v>1</v>
      </c>
      <c r="Q195" s="101">
        <f t="shared" si="24"/>
        <v>26.6</v>
      </c>
    </row>
    <row r="196" spans="1:17" s="110" customFormat="1" ht="12.75">
      <c r="A196" s="97" t="s">
        <v>331</v>
      </c>
      <c r="B196" s="35" t="s">
        <v>131</v>
      </c>
      <c r="C196" s="99" t="s">
        <v>357</v>
      </c>
      <c r="D196" s="100" t="s">
        <v>147</v>
      </c>
      <c r="E196" s="101" t="s">
        <v>124</v>
      </c>
      <c r="F196" s="100">
        <v>126</v>
      </c>
      <c r="G196" s="102">
        <v>4</v>
      </c>
      <c r="H196" s="101">
        <f t="shared" si="40"/>
        <v>1.48</v>
      </c>
      <c r="I196" s="101">
        <f t="shared" si="39"/>
        <v>5.92</v>
      </c>
      <c r="J196" s="101"/>
      <c r="K196" s="101"/>
      <c r="L196" s="101"/>
      <c r="M196" s="101"/>
      <c r="N196" s="101"/>
      <c r="O196" s="101">
        <f t="shared" si="23"/>
        <v>5.92</v>
      </c>
      <c r="P196" s="101">
        <v>1</v>
      </c>
      <c r="Q196" s="101">
        <f t="shared" si="24"/>
        <v>5.92</v>
      </c>
    </row>
    <row r="197" spans="1:17" s="110" customFormat="1" ht="12.75">
      <c r="A197" s="97" t="s">
        <v>331</v>
      </c>
      <c r="B197" s="35" t="s">
        <v>131</v>
      </c>
      <c r="C197" s="99" t="s">
        <v>1131</v>
      </c>
      <c r="D197" s="100" t="s">
        <v>398</v>
      </c>
      <c r="E197" s="101" t="s">
        <v>127</v>
      </c>
      <c r="F197" s="100">
        <v>74</v>
      </c>
      <c r="G197" s="102">
        <v>24</v>
      </c>
      <c r="H197" s="101">
        <f t="shared" si="40"/>
        <v>1.22</v>
      </c>
      <c r="I197" s="101">
        <f t="shared" si="39"/>
        <v>29.28</v>
      </c>
      <c r="J197" s="101"/>
      <c r="K197" s="101"/>
      <c r="L197" s="101"/>
      <c r="M197" s="101"/>
      <c r="N197" s="101"/>
      <c r="O197" s="101">
        <f t="shared" si="23"/>
        <v>29.28</v>
      </c>
      <c r="P197" s="101">
        <v>1</v>
      </c>
      <c r="Q197" s="101">
        <f t="shared" si="24"/>
        <v>29.28</v>
      </c>
    </row>
    <row r="198" spans="1:17" s="110" customFormat="1" ht="12.75">
      <c r="A198" s="97" t="s">
        <v>331</v>
      </c>
      <c r="B198" s="35" t="s">
        <v>131</v>
      </c>
      <c r="C198" s="99" t="s">
        <v>1132</v>
      </c>
      <c r="D198" s="100" t="s">
        <v>400</v>
      </c>
      <c r="E198" s="101" t="s">
        <v>124</v>
      </c>
      <c r="F198" s="100">
        <v>99</v>
      </c>
      <c r="G198" s="102">
        <v>10</v>
      </c>
      <c r="H198" s="101">
        <f t="shared" si="40"/>
        <v>1.345</v>
      </c>
      <c r="I198" s="101">
        <f t="shared" si="39"/>
        <v>13.45</v>
      </c>
      <c r="J198" s="101"/>
      <c r="K198" s="101"/>
      <c r="L198" s="101"/>
      <c r="M198" s="101"/>
      <c r="N198" s="101"/>
      <c r="O198" s="101">
        <f t="shared" si="23"/>
        <v>13.45</v>
      </c>
      <c r="P198" s="101">
        <v>1</v>
      </c>
      <c r="Q198" s="101">
        <f t="shared" si="24"/>
        <v>13.45</v>
      </c>
    </row>
    <row r="199" spans="1:17" s="110" customFormat="1" ht="12">
      <c r="A199" s="97" t="s">
        <v>479</v>
      </c>
      <c r="B199" s="35" t="s">
        <v>335</v>
      </c>
      <c r="C199" s="99" t="s">
        <v>1065</v>
      </c>
      <c r="D199" s="100" t="s">
        <v>400</v>
      </c>
      <c r="E199" s="101" t="s">
        <v>127</v>
      </c>
      <c r="F199" s="100">
        <v>76</v>
      </c>
      <c r="G199" s="101">
        <v>24</v>
      </c>
      <c r="H199" s="101">
        <f t="shared" si="40"/>
        <v>1.23</v>
      </c>
      <c r="I199" s="101">
        <f>G199*H199</f>
        <v>29.52</v>
      </c>
      <c r="J199" s="101"/>
      <c r="K199" s="101"/>
      <c r="L199" s="101"/>
      <c r="M199" s="101"/>
      <c r="N199" s="101"/>
      <c r="O199" s="101">
        <f>I199+N199</f>
        <v>29.52</v>
      </c>
      <c r="P199" s="101">
        <v>1</v>
      </c>
      <c r="Q199" s="101">
        <f>O199*P199</f>
        <v>29.52</v>
      </c>
    </row>
    <row r="200" spans="1:17" s="110" customFormat="1" ht="12.75">
      <c r="A200" s="104" t="s">
        <v>479</v>
      </c>
      <c r="B200" s="35" t="s">
        <v>335</v>
      </c>
      <c r="C200" s="99" t="s">
        <v>1066</v>
      </c>
      <c r="D200" s="100" t="s">
        <v>397</v>
      </c>
      <c r="E200" s="101" t="s">
        <v>124</v>
      </c>
      <c r="F200" s="100">
        <v>68</v>
      </c>
      <c r="G200" s="102">
        <v>7</v>
      </c>
      <c r="H200" s="101">
        <v>1.2</v>
      </c>
      <c r="I200" s="101">
        <f>G200*H200</f>
        <v>8.4</v>
      </c>
      <c r="J200" s="102">
        <v>3</v>
      </c>
      <c r="K200" s="101">
        <v>1</v>
      </c>
      <c r="L200" s="101">
        <f>F200/K200</f>
        <v>68</v>
      </c>
      <c r="M200" s="101">
        <f>1+(L200/30-1)*0.4</f>
        <v>1.5066666666666668</v>
      </c>
      <c r="N200" s="101">
        <f>J200*K200*M200</f>
        <v>4.5200000000000005</v>
      </c>
      <c r="O200" s="101">
        <f>I200+N200</f>
        <v>12.920000000000002</v>
      </c>
      <c r="P200" s="101">
        <v>1</v>
      </c>
      <c r="Q200" s="101">
        <f>O200*P200</f>
        <v>12.920000000000002</v>
      </c>
    </row>
    <row r="201" spans="1:17" s="110" customFormat="1" ht="12.75">
      <c r="A201" s="97" t="s">
        <v>479</v>
      </c>
      <c r="B201" s="35" t="s">
        <v>335</v>
      </c>
      <c r="C201" s="99" t="s">
        <v>1067</v>
      </c>
      <c r="D201" s="108" t="s">
        <v>397</v>
      </c>
      <c r="E201" s="101" t="s">
        <v>127</v>
      </c>
      <c r="F201" s="100">
        <v>105</v>
      </c>
      <c r="G201" s="103"/>
      <c r="H201" s="101"/>
      <c r="I201" s="101"/>
      <c r="J201" s="109">
        <v>20</v>
      </c>
      <c r="K201" s="101">
        <v>1</v>
      </c>
      <c r="L201" s="101">
        <v>105</v>
      </c>
      <c r="M201" s="101">
        <f>1+(L201/30-1)*0.4</f>
        <v>2</v>
      </c>
      <c r="N201" s="101">
        <f>J201*K201*M201</f>
        <v>40</v>
      </c>
      <c r="O201" s="101">
        <f>I201+N201</f>
        <v>40</v>
      </c>
      <c r="P201" s="101">
        <v>1</v>
      </c>
      <c r="Q201" s="101">
        <f>O201*P201</f>
        <v>40</v>
      </c>
    </row>
    <row r="202" spans="1:17" s="110" customFormat="1" ht="12.75">
      <c r="A202" s="97" t="s">
        <v>479</v>
      </c>
      <c r="B202" s="35" t="s">
        <v>335</v>
      </c>
      <c r="C202" s="99" t="s">
        <v>1060</v>
      </c>
      <c r="D202" s="100" t="s">
        <v>397</v>
      </c>
      <c r="E202" s="101" t="s">
        <v>124</v>
      </c>
      <c r="F202" s="100">
        <v>75</v>
      </c>
      <c r="G202" s="102">
        <v>12</v>
      </c>
      <c r="H202" s="101">
        <f>0.85+0.005*F202</f>
        <v>1.225</v>
      </c>
      <c r="I202" s="101">
        <f>G202*H202</f>
        <v>14.700000000000001</v>
      </c>
      <c r="J202" s="102"/>
      <c r="K202" s="101"/>
      <c r="L202" s="101"/>
      <c r="M202" s="101"/>
      <c r="N202" s="101"/>
      <c r="O202" s="101">
        <f>I202+N202</f>
        <v>14.700000000000001</v>
      </c>
      <c r="P202" s="101">
        <v>1</v>
      </c>
      <c r="Q202" s="101">
        <f>O202*P202</f>
        <v>14.700000000000001</v>
      </c>
    </row>
    <row r="203" spans="1:17" s="110" customFormat="1" ht="12.75">
      <c r="A203" s="97" t="s">
        <v>480</v>
      </c>
      <c r="B203" s="35" t="s">
        <v>335</v>
      </c>
      <c r="C203" s="99" t="s">
        <v>1055</v>
      </c>
      <c r="D203" s="100" t="s">
        <v>397</v>
      </c>
      <c r="E203" s="101" t="s">
        <v>124</v>
      </c>
      <c r="F203" s="100">
        <v>105</v>
      </c>
      <c r="G203" s="101"/>
      <c r="H203" s="101"/>
      <c r="I203" s="101"/>
      <c r="J203" s="102">
        <v>20</v>
      </c>
      <c r="K203" s="101">
        <v>2</v>
      </c>
      <c r="L203" s="101">
        <f aca="true" t="shared" si="41" ref="L203:L208">F203/K203</f>
        <v>52.5</v>
      </c>
      <c r="M203" s="101">
        <f aca="true" t="shared" si="42" ref="M203:M208">1+(L203/30-1)*0.4</f>
        <v>1.3</v>
      </c>
      <c r="N203" s="101">
        <f aca="true" t="shared" si="43" ref="N203:N208">J203*K203*M203</f>
        <v>52</v>
      </c>
      <c r="O203" s="101">
        <f>I203+N203</f>
        <v>52</v>
      </c>
      <c r="P203" s="101">
        <v>1</v>
      </c>
      <c r="Q203" s="101">
        <f>O203*P203</f>
        <v>52</v>
      </c>
    </row>
    <row r="204" spans="1:17" s="110" customFormat="1" ht="12">
      <c r="A204" s="97" t="s">
        <v>480</v>
      </c>
      <c r="B204" s="35" t="s">
        <v>335</v>
      </c>
      <c r="C204" s="99" t="s">
        <v>1133</v>
      </c>
      <c r="D204" s="108" t="s">
        <v>457</v>
      </c>
      <c r="E204" s="101" t="s">
        <v>127</v>
      </c>
      <c r="F204" s="100">
        <v>72</v>
      </c>
      <c r="G204" s="101">
        <v>10</v>
      </c>
      <c r="H204" s="101">
        <f aca="true" t="shared" si="44" ref="H204:H209">0.85+0.005*F204</f>
        <v>1.21</v>
      </c>
      <c r="I204" s="101">
        <f aca="true" t="shared" si="45" ref="I204:I211">G204*H204</f>
        <v>12.1</v>
      </c>
      <c r="J204" s="101">
        <v>10</v>
      </c>
      <c r="K204" s="101">
        <v>2</v>
      </c>
      <c r="L204" s="101">
        <f t="shared" si="41"/>
        <v>36</v>
      </c>
      <c r="M204" s="101">
        <f t="shared" si="42"/>
        <v>1.08</v>
      </c>
      <c r="N204" s="101">
        <f t="shared" si="43"/>
        <v>21.6</v>
      </c>
      <c r="O204" s="101">
        <f aca="true" t="shared" si="46" ref="O204:O267">I204+N204</f>
        <v>33.7</v>
      </c>
      <c r="P204" s="101">
        <v>1.2</v>
      </c>
      <c r="Q204" s="101">
        <f aca="true" t="shared" si="47" ref="Q204:Q267">O204*P204</f>
        <v>40.440000000000005</v>
      </c>
    </row>
    <row r="205" spans="1:17" s="110" customFormat="1" ht="12">
      <c r="A205" s="97" t="s">
        <v>480</v>
      </c>
      <c r="B205" s="35" t="s">
        <v>335</v>
      </c>
      <c r="C205" s="99" t="s">
        <v>1133</v>
      </c>
      <c r="D205" s="108" t="s">
        <v>424</v>
      </c>
      <c r="E205" s="101" t="s">
        <v>127</v>
      </c>
      <c r="F205" s="100">
        <v>90</v>
      </c>
      <c r="G205" s="101">
        <v>10</v>
      </c>
      <c r="H205" s="101">
        <f t="shared" si="44"/>
        <v>1.3</v>
      </c>
      <c r="I205" s="101">
        <f t="shared" si="45"/>
        <v>13</v>
      </c>
      <c r="J205" s="101">
        <v>10</v>
      </c>
      <c r="K205" s="101">
        <v>2</v>
      </c>
      <c r="L205" s="101">
        <f t="shared" si="41"/>
        <v>45</v>
      </c>
      <c r="M205" s="101">
        <f t="shared" si="42"/>
        <v>1.2</v>
      </c>
      <c r="N205" s="101">
        <f t="shared" si="43"/>
        <v>24</v>
      </c>
      <c r="O205" s="101">
        <f t="shared" si="46"/>
        <v>37</v>
      </c>
      <c r="P205" s="101">
        <v>1.2</v>
      </c>
      <c r="Q205" s="101">
        <f t="shared" si="47"/>
        <v>44.4</v>
      </c>
    </row>
    <row r="206" spans="1:17" s="110" customFormat="1" ht="12">
      <c r="A206" s="97" t="s">
        <v>480</v>
      </c>
      <c r="B206" s="35" t="s">
        <v>335</v>
      </c>
      <c r="C206" s="99" t="s">
        <v>1133</v>
      </c>
      <c r="D206" s="108" t="s">
        <v>425</v>
      </c>
      <c r="E206" s="101" t="s">
        <v>127</v>
      </c>
      <c r="F206" s="100">
        <v>95</v>
      </c>
      <c r="G206" s="101">
        <v>10</v>
      </c>
      <c r="H206" s="101">
        <f t="shared" si="44"/>
        <v>1.325</v>
      </c>
      <c r="I206" s="101">
        <f t="shared" si="45"/>
        <v>13.25</v>
      </c>
      <c r="J206" s="101">
        <v>10</v>
      </c>
      <c r="K206" s="101">
        <v>2</v>
      </c>
      <c r="L206" s="101">
        <f t="shared" si="41"/>
        <v>47.5</v>
      </c>
      <c r="M206" s="101">
        <f t="shared" si="42"/>
        <v>1.2333333333333334</v>
      </c>
      <c r="N206" s="101">
        <f t="shared" si="43"/>
        <v>24.666666666666668</v>
      </c>
      <c r="O206" s="101">
        <f t="shared" si="46"/>
        <v>37.91666666666667</v>
      </c>
      <c r="P206" s="101">
        <v>1.2</v>
      </c>
      <c r="Q206" s="101">
        <f t="shared" si="47"/>
        <v>45.50000000000001</v>
      </c>
    </row>
    <row r="207" spans="1:17" s="110" customFormat="1" ht="12.75">
      <c r="A207" s="97" t="s">
        <v>480</v>
      </c>
      <c r="B207" s="35" t="s">
        <v>335</v>
      </c>
      <c r="C207" s="98" t="s">
        <v>481</v>
      </c>
      <c r="D207" s="100" t="s">
        <v>397</v>
      </c>
      <c r="E207" s="101" t="s">
        <v>124</v>
      </c>
      <c r="F207" s="100">
        <v>105</v>
      </c>
      <c r="G207" s="103"/>
      <c r="H207" s="101"/>
      <c r="I207" s="101"/>
      <c r="J207" s="109">
        <v>20</v>
      </c>
      <c r="K207" s="101">
        <v>1</v>
      </c>
      <c r="L207" s="101">
        <f t="shared" si="41"/>
        <v>105</v>
      </c>
      <c r="M207" s="101">
        <f t="shared" si="42"/>
        <v>2</v>
      </c>
      <c r="N207" s="101">
        <f t="shared" si="43"/>
        <v>40</v>
      </c>
      <c r="O207" s="101">
        <f t="shared" si="46"/>
        <v>40</v>
      </c>
      <c r="P207" s="101">
        <v>1</v>
      </c>
      <c r="Q207" s="101">
        <f t="shared" si="47"/>
        <v>40</v>
      </c>
    </row>
    <row r="208" spans="1:17" s="110" customFormat="1" ht="12.75">
      <c r="A208" s="97" t="s">
        <v>482</v>
      </c>
      <c r="B208" s="35" t="s">
        <v>154</v>
      </c>
      <c r="C208" s="99" t="s">
        <v>1134</v>
      </c>
      <c r="D208" s="100" t="s">
        <v>402</v>
      </c>
      <c r="E208" s="101" t="s">
        <v>124</v>
      </c>
      <c r="F208" s="100">
        <v>112</v>
      </c>
      <c r="G208" s="103">
        <v>30</v>
      </c>
      <c r="H208" s="101">
        <f t="shared" si="44"/>
        <v>1.4100000000000001</v>
      </c>
      <c r="I208" s="101">
        <f t="shared" si="45"/>
        <v>42.300000000000004</v>
      </c>
      <c r="J208" s="103">
        <v>8</v>
      </c>
      <c r="K208" s="101">
        <v>2</v>
      </c>
      <c r="L208" s="101">
        <f t="shared" si="41"/>
        <v>56</v>
      </c>
      <c r="M208" s="101">
        <f t="shared" si="42"/>
        <v>1.3466666666666667</v>
      </c>
      <c r="N208" s="101">
        <f t="shared" si="43"/>
        <v>21.546666666666667</v>
      </c>
      <c r="O208" s="101">
        <f t="shared" si="46"/>
        <v>63.84666666666667</v>
      </c>
      <c r="P208" s="101">
        <v>1</v>
      </c>
      <c r="Q208" s="101">
        <f t="shared" si="47"/>
        <v>63.84666666666667</v>
      </c>
    </row>
    <row r="209" spans="1:17" s="110" customFormat="1" ht="12.75">
      <c r="A209" s="97" t="s">
        <v>482</v>
      </c>
      <c r="B209" s="35" t="s">
        <v>154</v>
      </c>
      <c r="C209" s="99" t="s">
        <v>1043</v>
      </c>
      <c r="D209" s="100" t="s">
        <v>399</v>
      </c>
      <c r="E209" s="101" t="s">
        <v>127</v>
      </c>
      <c r="F209" s="100">
        <v>96</v>
      </c>
      <c r="G209" s="102">
        <v>20</v>
      </c>
      <c r="H209" s="101">
        <f t="shared" si="44"/>
        <v>1.33</v>
      </c>
      <c r="I209" s="101">
        <f t="shared" si="45"/>
        <v>26.6</v>
      </c>
      <c r="J209" s="101"/>
      <c r="K209" s="101"/>
      <c r="L209" s="101"/>
      <c r="M209" s="101"/>
      <c r="N209" s="101"/>
      <c r="O209" s="101">
        <f t="shared" si="46"/>
        <v>26.6</v>
      </c>
      <c r="P209" s="101">
        <v>1</v>
      </c>
      <c r="Q209" s="101">
        <f t="shared" si="47"/>
        <v>26.6</v>
      </c>
    </row>
    <row r="210" spans="1:17" s="110" customFormat="1" ht="12.75">
      <c r="A210" s="97" t="s">
        <v>482</v>
      </c>
      <c r="B210" s="35" t="s">
        <v>154</v>
      </c>
      <c r="C210" s="99" t="s">
        <v>1052</v>
      </c>
      <c r="D210" s="100" t="s">
        <v>418</v>
      </c>
      <c r="E210" s="101" t="s">
        <v>127</v>
      </c>
      <c r="F210" s="100">
        <v>67</v>
      </c>
      <c r="G210" s="102">
        <v>13</v>
      </c>
      <c r="H210" s="101">
        <v>1.2</v>
      </c>
      <c r="I210" s="101">
        <f t="shared" si="45"/>
        <v>15.6</v>
      </c>
      <c r="J210" s="101"/>
      <c r="K210" s="101"/>
      <c r="L210" s="101"/>
      <c r="M210" s="101"/>
      <c r="N210" s="101"/>
      <c r="O210" s="101">
        <f t="shared" si="46"/>
        <v>15.6</v>
      </c>
      <c r="P210" s="101">
        <v>1</v>
      </c>
      <c r="Q210" s="101">
        <f t="shared" si="47"/>
        <v>15.6</v>
      </c>
    </row>
    <row r="211" spans="1:17" s="110" customFormat="1" ht="12.75">
      <c r="A211" s="97" t="s">
        <v>482</v>
      </c>
      <c r="B211" s="35" t="s">
        <v>154</v>
      </c>
      <c r="C211" s="113" t="s">
        <v>1135</v>
      </c>
      <c r="D211" s="100" t="s">
        <v>400</v>
      </c>
      <c r="E211" s="101" t="s">
        <v>127</v>
      </c>
      <c r="F211" s="100">
        <v>66</v>
      </c>
      <c r="G211" s="102">
        <v>16</v>
      </c>
      <c r="H211" s="101">
        <v>1.2</v>
      </c>
      <c r="I211" s="101">
        <f t="shared" si="45"/>
        <v>19.2</v>
      </c>
      <c r="J211" s="109">
        <v>4</v>
      </c>
      <c r="K211" s="101">
        <v>1</v>
      </c>
      <c r="L211" s="101">
        <f>F211/K211</f>
        <v>66</v>
      </c>
      <c r="M211" s="101">
        <f>1+(L211/30-1)*0.4</f>
        <v>1.48</v>
      </c>
      <c r="N211" s="101">
        <f>J211*K211*M211</f>
        <v>5.92</v>
      </c>
      <c r="O211" s="101">
        <f t="shared" si="46"/>
        <v>25.119999999999997</v>
      </c>
      <c r="P211" s="101">
        <v>1</v>
      </c>
      <c r="Q211" s="101">
        <f t="shared" si="47"/>
        <v>25.119999999999997</v>
      </c>
    </row>
    <row r="212" spans="1:17" s="110" customFormat="1" ht="12.75">
      <c r="A212" s="97" t="s">
        <v>483</v>
      </c>
      <c r="B212" s="35" t="s">
        <v>121</v>
      </c>
      <c r="C212" s="99" t="s">
        <v>1136</v>
      </c>
      <c r="D212" s="108" t="s">
        <v>397</v>
      </c>
      <c r="E212" s="101" t="s">
        <v>127</v>
      </c>
      <c r="F212" s="100">
        <v>31</v>
      </c>
      <c r="G212" s="102">
        <v>10</v>
      </c>
      <c r="H212" s="101">
        <v>1.2</v>
      </c>
      <c r="I212" s="101">
        <f>G212*H212</f>
        <v>12</v>
      </c>
      <c r="J212" s="101"/>
      <c r="K212" s="101"/>
      <c r="L212" s="101"/>
      <c r="M212" s="101"/>
      <c r="N212" s="101"/>
      <c r="O212" s="101">
        <f t="shared" si="46"/>
        <v>12</v>
      </c>
      <c r="P212" s="101">
        <v>1</v>
      </c>
      <c r="Q212" s="101">
        <f t="shared" si="47"/>
        <v>12</v>
      </c>
    </row>
    <row r="213" spans="1:17" s="110" customFormat="1" ht="12.75">
      <c r="A213" s="97" t="s">
        <v>342</v>
      </c>
      <c r="B213" s="35" t="s">
        <v>121</v>
      </c>
      <c r="C213" s="98" t="s">
        <v>440</v>
      </c>
      <c r="D213" s="108" t="s">
        <v>397</v>
      </c>
      <c r="E213" s="101" t="s">
        <v>127</v>
      </c>
      <c r="F213" s="100">
        <v>105</v>
      </c>
      <c r="G213" s="102"/>
      <c r="H213" s="101"/>
      <c r="I213" s="101"/>
      <c r="J213" s="101">
        <v>6</v>
      </c>
      <c r="K213" s="101">
        <v>1</v>
      </c>
      <c r="L213" s="101">
        <v>105</v>
      </c>
      <c r="M213" s="101">
        <f>1+(L213/30-1)*0.4</f>
        <v>2</v>
      </c>
      <c r="N213" s="101">
        <f>J213*K213*M213</f>
        <v>12</v>
      </c>
      <c r="O213" s="101">
        <f t="shared" si="46"/>
        <v>12</v>
      </c>
      <c r="P213" s="101">
        <v>1</v>
      </c>
      <c r="Q213" s="101">
        <f t="shared" si="47"/>
        <v>12</v>
      </c>
    </row>
    <row r="214" spans="1:17" s="110" customFormat="1" ht="12.75">
      <c r="A214" s="97" t="s">
        <v>345</v>
      </c>
      <c r="B214" s="35" t="s">
        <v>131</v>
      </c>
      <c r="C214" s="99" t="s">
        <v>1093</v>
      </c>
      <c r="D214" s="100" t="s">
        <v>399</v>
      </c>
      <c r="E214" s="101" t="s">
        <v>127</v>
      </c>
      <c r="F214" s="100">
        <v>84</v>
      </c>
      <c r="G214" s="102"/>
      <c r="H214" s="101"/>
      <c r="I214" s="101"/>
      <c r="J214" s="102">
        <v>5</v>
      </c>
      <c r="K214" s="101">
        <v>2</v>
      </c>
      <c r="L214" s="101">
        <f>F214/K214</f>
        <v>42</v>
      </c>
      <c r="M214" s="101">
        <f>1+(L214/30-1)*0.4</f>
        <v>1.16</v>
      </c>
      <c r="N214" s="101">
        <f>J214*K214*M214</f>
        <v>11.6</v>
      </c>
      <c r="O214" s="101">
        <f t="shared" si="46"/>
        <v>11.6</v>
      </c>
      <c r="P214" s="101">
        <v>1</v>
      </c>
      <c r="Q214" s="101">
        <f t="shared" si="47"/>
        <v>11.6</v>
      </c>
    </row>
    <row r="215" spans="1:17" s="110" customFormat="1" ht="12.75">
      <c r="A215" s="97" t="s">
        <v>345</v>
      </c>
      <c r="B215" s="35" t="s">
        <v>131</v>
      </c>
      <c r="C215" s="99" t="s">
        <v>1078</v>
      </c>
      <c r="D215" s="100" t="s">
        <v>418</v>
      </c>
      <c r="E215" s="101" t="s">
        <v>124</v>
      </c>
      <c r="F215" s="100">
        <v>125</v>
      </c>
      <c r="G215" s="102">
        <v>10</v>
      </c>
      <c r="H215" s="101">
        <f>0.85+0.005*F215</f>
        <v>1.475</v>
      </c>
      <c r="I215" s="101">
        <f>G215*H215</f>
        <v>14.75</v>
      </c>
      <c r="J215" s="101"/>
      <c r="K215" s="101"/>
      <c r="L215" s="101"/>
      <c r="M215" s="101"/>
      <c r="N215" s="101"/>
      <c r="O215" s="101">
        <f t="shared" si="46"/>
        <v>14.75</v>
      </c>
      <c r="P215" s="101">
        <v>1.2</v>
      </c>
      <c r="Q215" s="101">
        <f t="shared" si="47"/>
        <v>17.7</v>
      </c>
    </row>
    <row r="216" spans="1:17" s="110" customFormat="1" ht="12.75">
      <c r="A216" s="97" t="s">
        <v>345</v>
      </c>
      <c r="B216" s="35" t="s">
        <v>131</v>
      </c>
      <c r="C216" s="98" t="s">
        <v>449</v>
      </c>
      <c r="D216" s="100" t="s">
        <v>410</v>
      </c>
      <c r="E216" s="101" t="s">
        <v>127</v>
      </c>
      <c r="F216" s="100">
        <v>45</v>
      </c>
      <c r="G216" s="102"/>
      <c r="H216" s="101"/>
      <c r="I216" s="101"/>
      <c r="J216" s="101">
        <v>50</v>
      </c>
      <c r="K216" s="101">
        <v>1</v>
      </c>
      <c r="L216" s="101">
        <f>F216/K216</f>
        <v>45</v>
      </c>
      <c r="M216" s="101">
        <f>1+(L216/30-1)*0.4</f>
        <v>1.2</v>
      </c>
      <c r="N216" s="101">
        <f>J216*K216*M216</f>
        <v>60</v>
      </c>
      <c r="O216" s="101">
        <f t="shared" si="46"/>
        <v>60</v>
      </c>
      <c r="P216" s="101">
        <v>1</v>
      </c>
      <c r="Q216" s="101">
        <f t="shared" si="47"/>
        <v>60</v>
      </c>
    </row>
    <row r="217" spans="1:17" s="110" customFormat="1" ht="12.75">
      <c r="A217" s="97" t="s">
        <v>345</v>
      </c>
      <c r="B217" s="35" t="s">
        <v>131</v>
      </c>
      <c r="C217" s="99" t="s">
        <v>199</v>
      </c>
      <c r="D217" s="100" t="s">
        <v>282</v>
      </c>
      <c r="E217" s="101" t="s">
        <v>127</v>
      </c>
      <c r="F217" s="100">
        <v>118</v>
      </c>
      <c r="G217" s="102">
        <v>4</v>
      </c>
      <c r="H217" s="101">
        <f>0.85+0.005*F217</f>
        <v>1.44</v>
      </c>
      <c r="I217" s="101">
        <f>G217*H217</f>
        <v>5.76</v>
      </c>
      <c r="J217" s="101"/>
      <c r="K217" s="101"/>
      <c r="L217" s="101"/>
      <c r="M217" s="101"/>
      <c r="N217" s="101"/>
      <c r="O217" s="101">
        <f t="shared" si="46"/>
        <v>5.76</v>
      </c>
      <c r="P217" s="101">
        <v>1</v>
      </c>
      <c r="Q217" s="101">
        <f t="shared" si="47"/>
        <v>5.76</v>
      </c>
    </row>
    <row r="218" spans="1:17" s="110" customFormat="1" ht="12">
      <c r="A218" s="97" t="s">
        <v>345</v>
      </c>
      <c r="B218" s="35" t="s">
        <v>131</v>
      </c>
      <c r="C218" s="99" t="s">
        <v>1137</v>
      </c>
      <c r="D218" s="100" t="s">
        <v>418</v>
      </c>
      <c r="E218" s="101" t="s">
        <v>124</v>
      </c>
      <c r="F218" s="100">
        <v>125</v>
      </c>
      <c r="G218" s="101">
        <v>20</v>
      </c>
      <c r="H218" s="101">
        <f>0.85+0.005*F218</f>
        <v>1.475</v>
      </c>
      <c r="I218" s="101">
        <f>G218*H218</f>
        <v>29.5</v>
      </c>
      <c r="J218" s="101">
        <v>20</v>
      </c>
      <c r="K218" s="101">
        <v>3</v>
      </c>
      <c r="L218" s="101">
        <f>F218/K218</f>
        <v>41.666666666666664</v>
      </c>
      <c r="M218" s="101">
        <f>1+(L218/30-1)*0.4</f>
        <v>1.1555555555555554</v>
      </c>
      <c r="N218" s="101">
        <f>J218*K218*M218</f>
        <v>69.33333333333333</v>
      </c>
      <c r="O218" s="101">
        <f t="shared" si="46"/>
        <v>98.83333333333333</v>
      </c>
      <c r="P218" s="101">
        <v>1</v>
      </c>
      <c r="Q218" s="101">
        <f t="shared" si="47"/>
        <v>98.83333333333333</v>
      </c>
    </row>
    <row r="219" spans="1:17" s="110" customFormat="1" ht="12.75">
      <c r="A219" s="97" t="s">
        <v>484</v>
      </c>
      <c r="B219" s="35" t="s">
        <v>121</v>
      </c>
      <c r="C219" s="99" t="s">
        <v>1044</v>
      </c>
      <c r="D219" s="100" t="s">
        <v>402</v>
      </c>
      <c r="E219" s="101" t="s">
        <v>127</v>
      </c>
      <c r="F219" s="100">
        <v>37</v>
      </c>
      <c r="G219" s="102">
        <v>28</v>
      </c>
      <c r="H219" s="101">
        <f>0.85+0.005*F219</f>
        <v>1.035</v>
      </c>
      <c r="I219" s="101">
        <f>G219*H219</f>
        <v>28.979999999999997</v>
      </c>
      <c r="J219" s="101"/>
      <c r="K219" s="101"/>
      <c r="L219" s="101"/>
      <c r="M219" s="101"/>
      <c r="N219" s="101"/>
      <c r="O219" s="101">
        <f t="shared" si="46"/>
        <v>28.979999999999997</v>
      </c>
      <c r="P219" s="101">
        <v>1</v>
      </c>
      <c r="Q219" s="101">
        <f t="shared" si="47"/>
        <v>28.979999999999997</v>
      </c>
    </row>
    <row r="220" spans="1:17" s="110" customFormat="1" ht="12.75">
      <c r="A220" s="106" t="s">
        <v>1138</v>
      </c>
      <c r="B220" s="35" t="s">
        <v>131</v>
      </c>
      <c r="C220" s="99" t="s">
        <v>1050</v>
      </c>
      <c r="D220" s="100" t="s">
        <v>402</v>
      </c>
      <c r="E220" s="101" t="s">
        <v>127</v>
      </c>
      <c r="F220" s="100">
        <v>98</v>
      </c>
      <c r="G220" s="102">
        <v>20</v>
      </c>
      <c r="H220" s="101">
        <f>0.85+0.005*F220</f>
        <v>1.3399999999999999</v>
      </c>
      <c r="I220" s="101">
        <f>G220*H220</f>
        <v>26.799999999999997</v>
      </c>
      <c r="J220" s="101"/>
      <c r="K220" s="101"/>
      <c r="L220" s="101"/>
      <c r="M220" s="101"/>
      <c r="N220" s="101"/>
      <c r="O220" s="101">
        <f t="shared" si="46"/>
        <v>26.799999999999997</v>
      </c>
      <c r="P220" s="101">
        <v>1</v>
      </c>
      <c r="Q220" s="101">
        <f t="shared" si="47"/>
        <v>26.799999999999997</v>
      </c>
    </row>
    <row r="221" spans="1:17" s="110" customFormat="1" ht="12">
      <c r="A221" s="97" t="s">
        <v>347</v>
      </c>
      <c r="B221" s="35" t="s">
        <v>166</v>
      </c>
      <c r="C221" s="99" t="s">
        <v>1050</v>
      </c>
      <c r="D221" s="100" t="s">
        <v>397</v>
      </c>
      <c r="E221" s="101" t="s">
        <v>124</v>
      </c>
      <c r="F221" s="100">
        <v>35</v>
      </c>
      <c r="G221" s="101">
        <v>20</v>
      </c>
      <c r="H221" s="101">
        <v>1.2</v>
      </c>
      <c r="I221" s="101">
        <f>G221*H221</f>
        <v>24</v>
      </c>
      <c r="J221" s="101">
        <v>10</v>
      </c>
      <c r="K221" s="101">
        <v>1</v>
      </c>
      <c r="L221" s="101">
        <f aca="true" t="shared" si="48" ref="L221:L228">F221/K221</f>
        <v>35</v>
      </c>
      <c r="M221" s="101">
        <f aca="true" t="shared" si="49" ref="M221:M228">1+(L221/30-1)*0.4</f>
        <v>1.0666666666666667</v>
      </c>
      <c r="N221" s="101">
        <f aca="true" t="shared" si="50" ref="N221:N228">J221*K221*M221</f>
        <v>10.666666666666666</v>
      </c>
      <c r="O221" s="101">
        <f t="shared" si="46"/>
        <v>34.666666666666664</v>
      </c>
      <c r="P221" s="101">
        <v>1.2</v>
      </c>
      <c r="Q221" s="101">
        <f t="shared" si="47"/>
        <v>41.599999999999994</v>
      </c>
    </row>
    <row r="222" spans="1:17" s="110" customFormat="1" ht="12">
      <c r="A222" s="106" t="s">
        <v>347</v>
      </c>
      <c r="B222" s="107" t="s">
        <v>131</v>
      </c>
      <c r="C222" s="99" t="s">
        <v>1051</v>
      </c>
      <c r="D222" s="100" t="s">
        <v>398</v>
      </c>
      <c r="E222" s="101" t="s">
        <v>127</v>
      </c>
      <c r="F222" s="100">
        <v>84</v>
      </c>
      <c r="G222" s="101"/>
      <c r="H222" s="101"/>
      <c r="I222" s="101"/>
      <c r="J222" s="109">
        <v>5</v>
      </c>
      <c r="K222" s="101">
        <v>2</v>
      </c>
      <c r="L222" s="101">
        <f t="shared" si="48"/>
        <v>42</v>
      </c>
      <c r="M222" s="101">
        <f t="shared" si="49"/>
        <v>1.16</v>
      </c>
      <c r="N222" s="101">
        <f t="shared" si="50"/>
        <v>11.6</v>
      </c>
      <c r="O222" s="101">
        <f t="shared" si="46"/>
        <v>11.6</v>
      </c>
      <c r="P222" s="101">
        <v>1</v>
      </c>
      <c r="Q222" s="101">
        <f t="shared" si="47"/>
        <v>11.6</v>
      </c>
    </row>
    <row r="223" spans="1:17" s="110" customFormat="1" ht="12">
      <c r="A223" s="97" t="s">
        <v>347</v>
      </c>
      <c r="B223" s="35" t="s">
        <v>131</v>
      </c>
      <c r="C223" s="99" t="s">
        <v>1139</v>
      </c>
      <c r="D223" s="108" t="s">
        <v>424</v>
      </c>
      <c r="E223" s="101" t="s">
        <v>127</v>
      </c>
      <c r="F223" s="100">
        <v>104</v>
      </c>
      <c r="G223" s="101">
        <v>20</v>
      </c>
      <c r="H223" s="101">
        <f>0.85+0.005*F223</f>
        <v>1.37</v>
      </c>
      <c r="I223" s="101">
        <f>G223*H223</f>
        <v>27.400000000000002</v>
      </c>
      <c r="J223" s="101">
        <v>10</v>
      </c>
      <c r="K223" s="101">
        <v>2</v>
      </c>
      <c r="L223" s="101">
        <f t="shared" si="48"/>
        <v>52</v>
      </c>
      <c r="M223" s="101">
        <f t="shared" si="49"/>
        <v>1.2933333333333334</v>
      </c>
      <c r="N223" s="101">
        <f t="shared" si="50"/>
        <v>25.866666666666667</v>
      </c>
      <c r="O223" s="101">
        <f t="shared" si="46"/>
        <v>53.266666666666666</v>
      </c>
      <c r="P223" s="101">
        <v>1</v>
      </c>
      <c r="Q223" s="101">
        <f t="shared" si="47"/>
        <v>53.266666666666666</v>
      </c>
    </row>
    <row r="224" spans="1:17" s="110" customFormat="1" ht="12.75">
      <c r="A224" s="97" t="s">
        <v>485</v>
      </c>
      <c r="B224" s="35" t="s">
        <v>154</v>
      </c>
      <c r="C224" s="99" t="s">
        <v>1140</v>
      </c>
      <c r="D224" s="100" t="s">
        <v>402</v>
      </c>
      <c r="E224" s="101" t="s">
        <v>127</v>
      </c>
      <c r="F224" s="100">
        <v>96</v>
      </c>
      <c r="G224" s="102"/>
      <c r="H224" s="101"/>
      <c r="I224" s="101"/>
      <c r="J224" s="102">
        <v>20</v>
      </c>
      <c r="K224" s="101">
        <v>3</v>
      </c>
      <c r="L224" s="101">
        <f t="shared" si="48"/>
        <v>32</v>
      </c>
      <c r="M224" s="101">
        <f t="shared" si="49"/>
        <v>1.0266666666666666</v>
      </c>
      <c r="N224" s="101">
        <f t="shared" si="50"/>
        <v>61.599999999999994</v>
      </c>
      <c r="O224" s="101">
        <f t="shared" si="46"/>
        <v>61.599999999999994</v>
      </c>
      <c r="P224" s="101">
        <v>1.2</v>
      </c>
      <c r="Q224" s="101">
        <f t="shared" si="47"/>
        <v>73.91999999999999</v>
      </c>
    </row>
    <row r="225" spans="1:17" s="110" customFormat="1" ht="12">
      <c r="A225" s="97" t="s">
        <v>486</v>
      </c>
      <c r="B225" s="35" t="s">
        <v>223</v>
      </c>
      <c r="C225" s="99" t="s">
        <v>1140</v>
      </c>
      <c r="D225" s="108" t="s">
        <v>487</v>
      </c>
      <c r="E225" s="101" t="s">
        <v>226</v>
      </c>
      <c r="F225" s="100">
        <v>82</v>
      </c>
      <c r="G225" s="101"/>
      <c r="H225" s="101"/>
      <c r="I225" s="101"/>
      <c r="J225" s="101">
        <v>20</v>
      </c>
      <c r="K225" s="101">
        <v>3</v>
      </c>
      <c r="L225" s="101">
        <f t="shared" si="48"/>
        <v>27.333333333333332</v>
      </c>
      <c r="M225" s="101">
        <f t="shared" si="49"/>
        <v>0.9644444444444444</v>
      </c>
      <c r="N225" s="101">
        <f t="shared" si="50"/>
        <v>57.86666666666667</v>
      </c>
      <c r="O225" s="101">
        <f t="shared" si="46"/>
        <v>57.86666666666667</v>
      </c>
      <c r="P225" s="101">
        <v>1</v>
      </c>
      <c r="Q225" s="101">
        <f t="shared" si="47"/>
        <v>57.86666666666667</v>
      </c>
    </row>
    <row r="226" spans="1:17" s="110" customFormat="1" ht="12.75">
      <c r="A226" s="97" t="s">
        <v>488</v>
      </c>
      <c r="B226" s="35" t="s">
        <v>219</v>
      </c>
      <c r="C226" s="99" t="s">
        <v>1141</v>
      </c>
      <c r="D226" s="100" t="s">
        <v>489</v>
      </c>
      <c r="E226" s="101" t="s">
        <v>222</v>
      </c>
      <c r="F226" s="100">
        <v>125</v>
      </c>
      <c r="G226" s="102"/>
      <c r="H226" s="101"/>
      <c r="I226" s="101"/>
      <c r="J226" s="102">
        <v>20</v>
      </c>
      <c r="K226" s="101">
        <v>3</v>
      </c>
      <c r="L226" s="101">
        <f t="shared" si="48"/>
        <v>41.666666666666664</v>
      </c>
      <c r="M226" s="101">
        <f t="shared" si="49"/>
        <v>1.1555555555555554</v>
      </c>
      <c r="N226" s="101">
        <f t="shared" si="50"/>
        <v>69.33333333333333</v>
      </c>
      <c r="O226" s="101">
        <f t="shared" si="46"/>
        <v>69.33333333333333</v>
      </c>
      <c r="P226" s="101">
        <v>1</v>
      </c>
      <c r="Q226" s="101">
        <f t="shared" si="47"/>
        <v>69.33333333333333</v>
      </c>
    </row>
    <row r="227" spans="1:17" s="110" customFormat="1" ht="12.75">
      <c r="A227" s="97" t="s">
        <v>486</v>
      </c>
      <c r="B227" s="35" t="s">
        <v>223</v>
      </c>
      <c r="C227" s="99" t="s">
        <v>1142</v>
      </c>
      <c r="D227" s="100" t="s">
        <v>490</v>
      </c>
      <c r="E227" s="101" t="s">
        <v>226</v>
      </c>
      <c r="F227" s="100">
        <v>110</v>
      </c>
      <c r="G227" s="102">
        <v>28</v>
      </c>
      <c r="H227" s="101">
        <f>0.85+0.005*F227</f>
        <v>1.4</v>
      </c>
      <c r="I227" s="101">
        <f>G227*H227</f>
        <v>39.199999999999996</v>
      </c>
      <c r="J227" s="102">
        <v>12</v>
      </c>
      <c r="K227" s="101">
        <v>3</v>
      </c>
      <c r="L227" s="101">
        <f t="shared" si="48"/>
        <v>36.666666666666664</v>
      </c>
      <c r="M227" s="101">
        <f t="shared" si="49"/>
        <v>1.0888888888888888</v>
      </c>
      <c r="N227" s="101">
        <f t="shared" si="50"/>
        <v>39.199999999999996</v>
      </c>
      <c r="O227" s="101">
        <f t="shared" si="46"/>
        <v>78.39999999999999</v>
      </c>
      <c r="P227" s="101">
        <v>1</v>
      </c>
      <c r="Q227" s="101">
        <f t="shared" si="47"/>
        <v>78.39999999999999</v>
      </c>
    </row>
    <row r="228" spans="1:17" s="110" customFormat="1" ht="12.75">
      <c r="A228" s="97" t="s">
        <v>486</v>
      </c>
      <c r="B228" s="35" t="s">
        <v>223</v>
      </c>
      <c r="C228" s="99" t="s">
        <v>1074</v>
      </c>
      <c r="D228" s="108" t="s">
        <v>491</v>
      </c>
      <c r="E228" s="101" t="s">
        <v>226</v>
      </c>
      <c r="F228" s="100">
        <v>89</v>
      </c>
      <c r="G228" s="102"/>
      <c r="H228" s="101"/>
      <c r="I228" s="101"/>
      <c r="J228" s="102">
        <v>20</v>
      </c>
      <c r="K228" s="101">
        <v>2</v>
      </c>
      <c r="L228" s="101">
        <f t="shared" si="48"/>
        <v>44.5</v>
      </c>
      <c r="M228" s="101">
        <f t="shared" si="49"/>
        <v>1.1933333333333334</v>
      </c>
      <c r="N228" s="101">
        <f t="shared" si="50"/>
        <v>47.733333333333334</v>
      </c>
      <c r="O228" s="101">
        <f t="shared" si="46"/>
        <v>47.733333333333334</v>
      </c>
      <c r="P228" s="101">
        <v>1.44</v>
      </c>
      <c r="Q228" s="101">
        <f t="shared" si="47"/>
        <v>68.736</v>
      </c>
    </row>
    <row r="229" spans="1:17" s="110" customFormat="1" ht="12.75">
      <c r="A229" s="97" t="s">
        <v>492</v>
      </c>
      <c r="B229" s="98" t="s">
        <v>223</v>
      </c>
      <c r="C229" s="99" t="s">
        <v>1080</v>
      </c>
      <c r="D229" s="100" t="s">
        <v>490</v>
      </c>
      <c r="E229" s="101" t="s">
        <v>226</v>
      </c>
      <c r="F229" s="100">
        <v>108</v>
      </c>
      <c r="G229" s="102">
        <v>4</v>
      </c>
      <c r="H229" s="101">
        <f>0.85+0.005*F229</f>
        <v>1.3900000000000001</v>
      </c>
      <c r="I229" s="101">
        <f aca="true" t="shared" si="51" ref="I229:I243">G229*H229</f>
        <v>5.5600000000000005</v>
      </c>
      <c r="J229" s="101"/>
      <c r="K229" s="101"/>
      <c r="L229" s="101"/>
      <c r="M229" s="101"/>
      <c r="N229" s="101"/>
      <c r="O229" s="101">
        <f t="shared" si="46"/>
        <v>5.5600000000000005</v>
      </c>
      <c r="P229" s="101">
        <v>1</v>
      </c>
      <c r="Q229" s="101">
        <f t="shared" si="47"/>
        <v>5.5600000000000005</v>
      </c>
    </row>
    <row r="230" spans="1:17" s="110" customFormat="1" ht="12.75">
      <c r="A230" s="97" t="s">
        <v>492</v>
      </c>
      <c r="B230" s="98" t="s">
        <v>223</v>
      </c>
      <c r="C230" s="99" t="s">
        <v>1080</v>
      </c>
      <c r="D230" s="100" t="s">
        <v>493</v>
      </c>
      <c r="E230" s="101" t="s">
        <v>222</v>
      </c>
      <c r="F230" s="100">
        <v>208</v>
      </c>
      <c r="G230" s="102">
        <v>16</v>
      </c>
      <c r="H230" s="101">
        <f>0.85+0.005*F230</f>
        <v>1.8900000000000001</v>
      </c>
      <c r="I230" s="101">
        <f t="shared" si="51"/>
        <v>30.240000000000002</v>
      </c>
      <c r="J230" s="102">
        <v>5</v>
      </c>
      <c r="K230" s="101">
        <v>4</v>
      </c>
      <c r="L230" s="101">
        <f>F230/K230</f>
        <v>52</v>
      </c>
      <c r="M230" s="101">
        <f>1+(L230/30-1)*0.4</f>
        <v>1.2933333333333334</v>
      </c>
      <c r="N230" s="101">
        <f>J230*K230*M230</f>
        <v>25.866666666666667</v>
      </c>
      <c r="O230" s="101">
        <f t="shared" si="46"/>
        <v>56.10666666666667</v>
      </c>
      <c r="P230" s="101">
        <v>1</v>
      </c>
      <c r="Q230" s="101">
        <f t="shared" si="47"/>
        <v>56.10666666666667</v>
      </c>
    </row>
    <row r="231" spans="1:17" s="110" customFormat="1" ht="12.75">
      <c r="A231" s="97" t="s">
        <v>494</v>
      </c>
      <c r="B231" s="98" t="s">
        <v>223</v>
      </c>
      <c r="C231" s="99" t="s">
        <v>1143</v>
      </c>
      <c r="D231" s="108" t="s">
        <v>495</v>
      </c>
      <c r="E231" s="101" t="s">
        <v>226</v>
      </c>
      <c r="F231" s="100">
        <v>86</v>
      </c>
      <c r="G231" s="102">
        <v>14</v>
      </c>
      <c r="H231" s="101">
        <f>0.85+0.005*F231</f>
        <v>1.28</v>
      </c>
      <c r="I231" s="101">
        <f t="shared" si="51"/>
        <v>17.92</v>
      </c>
      <c r="J231" s="102">
        <v>4</v>
      </c>
      <c r="K231" s="101">
        <v>2</v>
      </c>
      <c r="L231" s="101">
        <f>F231/K231</f>
        <v>43</v>
      </c>
      <c r="M231" s="101">
        <f>1+(L231/30-1)*0.4</f>
        <v>1.1733333333333333</v>
      </c>
      <c r="N231" s="101">
        <f>J231*K231*M231</f>
        <v>9.386666666666667</v>
      </c>
      <c r="O231" s="101">
        <f t="shared" si="46"/>
        <v>27.30666666666667</v>
      </c>
      <c r="P231" s="101">
        <v>1</v>
      </c>
      <c r="Q231" s="101">
        <f t="shared" si="47"/>
        <v>27.30666666666667</v>
      </c>
    </row>
    <row r="232" spans="1:17" s="110" customFormat="1" ht="12">
      <c r="A232" s="97" t="s">
        <v>494</v>
      </c>
      <c r="B232" s="98" t="s">
        <v>223</v>
      </c>
      <c r="C232" s="99" t="s">
        <v>1071</v>
      </c>
      <c r="D232" s="100" t="s">
        <v>496</v>
      </c>
      <c r="E232" s="101" t="s">
        <v>222</v>
      </c>
      <c r="F232" s="100">
        <v>126</v>
      </c>
      <c r="G232" s="101">
        <v>14</v>
      </c>
      <c r="H232" s="101">
        <f>0.85+0.005*F232</f>
        <v>1.48</v>
      </c>
      <c r="I232" s="101">
        <f t="shared" si="51"/>
        <v>20.72</v>
      </c>
      <c r="J232" s="101"/>
      <c r="K232" s="101"/>
      <c r="L232" s="101"/>
      <c r="M232" s="101"/>
      <c r="N232" s="101"/>
      <c r="O232" s="101">
        <f t="shared" si="46"/>
        <v>20.72</v>
      </c>
      <c r="P232" s="101">
        <v>1</v>
      </c>
      <c r="Q232" s="101">
        <f t="shared" si="47"/>
        <v>20.72</v>
      </c>
    </row>
    <row r="233" spans="1:17" s="110" customFormat="1" ht="12.75">
      <c r="A233" s="97" t="s">
        <v>497</v>
      </c>
      <c r="B233" s="98" t="s">
        <v>223</v>
      </c>
      <c r="C233" s="99" t="s">
        <v>1089</v>
      </c>
      <c r="D233" s="100" t="s">
        <v>496</v>
      </c>
      <c r="E233" s="101" t="s">
        <v>226</v>
      </c>
      <c r="F233" s="100">
        <v>55</v>
      </c>
      <c r="G233" s="102">
        <v>10</v>
      </c>
      <c r="H233" s="101">
        <v>1.2</v>
      </c>
      <c r="I233" s="101">
        <f t="shared" si="51"/>
        <v>12</v>
      </c>
      <c r="J233" s="101"/>
      <c r="K233" s="101"/>
      <c r="L233" s="101"/>
      <c r="M233" s="101"/>
      <c r="N233" s="101"/>
      <c r="O233" s="101">
        <f t="shared" si="46"/>
        <v>12</v>
      </c>
      <c r="P233" s="101">
        <v>1</v>
      </c>
      <c r="Q233" s="101">
        <f t="shared" si="47"/>
        <v>12</v>
      </c>
    </row>
    <row r="234" spans="1:17" s="110" customFormat="1" ht="12.75">
      <c r="A234" s="106" t="s">
        <v>497</v>
      </c>
      <c r="B234" s="98" t="s">
        <v>223</v>
      </c>
      <c r="C234" s="99" t="s">
        <v>1090</v>
      </c>
      <c r="D234" s="100" t="s">
        <v>498</v>
      </c>
      <c r="E234" s="101" t="s">
        <v>226</v>
      </c>
      <c r="F234" s="100">
        <v>76</v>
      </c>
      <c r="G234" s="102">
        <v>10</v>
      </c>
      <c r="H234" s="101">
        <f>0.85+0.005*F234</f>
        <v>1.23</v>
      </c>
      <c r="I234" s="101">
        <f t="shared" si="51"/>
        <v>12.3</v>
      </c>
      <c r="J234" s="109"/>
      <c r="K234" s="101"/>
      <c r="L234" s="101"/>
      <c r="M234" s="101"/>
      <c r="N234" s="101"/>
      <c r="O234" s="101">
        <f t="shared" si="46"/>
        <v>12.3</v>
      </c>
      <c r="P234" s="101">
        <v>1</v>
      </c>
      <c r="Q234" s="101">
        <f t="shared" si="47"/>
        <v>12.3</v>
      </c>
    </row>
    <row r="235" spans="1:17" s="110" customFormat="1" ht="12">
      <c r="A235" s="106" t="s">
        <v>497</v>
      </c>
      <c r="B235" s="98" t="s">
        <v>223</v>
      </c>
      <c r="C235" s="99" t="s">
        <v>1051</v>
      </c>
      <c r="D235" s="100" t="s">
        <v>496</v>
      </c>
      <c r="E235" s="101" t="s">
        <v>226</v>
      </c>
      <c r="F235" s="100">
        <v>84</v>
      </c>
      <c r="G235" s="101">
        <v>20</v>
      </c>
      <c r="H235" s="101">
        <f>0.85+0.005*F235</f>
        <v>1.27</v>
      </c>
      <c r="I235" s="101">
        <f t="shared" si="51"/>
        <v>25.4</v>
      </c>
      <c r="J235" s="109"/>
      <c r="K235" s="101"/>
      <c r="L235" s="101"/>
      <c r="M235" s="101"/>
      <c r="N235" s="101"/>
      <c r="O235" s="101">
        <f t="shared" si="46"/>
        <v>25.4</v>
      </c>
      <c r="P235" s="101">
        <v>1.2</v>
      </c>
      <c r="Q235" s="101">
        <f t="shared" si="47"/>
        <v>30.479999999999997</v>
      </c>
    </row>
    <row r="236" spans="1:17" s="110" customFormat="1" ht="12.75">
      <c r="A236" s="97" t="s">
        <v>497</v>
      </c>
      <c r="B236" s="98" t="s">
        <v>223</v>
      </c>
      <c r="C236" s="99" t="s">
        <v>1029</v>
      </c>
      <c r="D236" s="100" t="s">
        <v>498</v>
      </c>
      <c r="E236" s="101" t="s">
        <v>226</v>
      </c>
      <c r="F236" s="100">
        <v>69</v>
      </c>
      <c r="G236" s="102">
        <v>8</v>
      </c>
      <c r="H236" s="101">
        <v>1.2</v>
      </c>
      <c r="I236" s="101">
        <f t="shared" si="51"/>
        <v>9.6</v>
      </c>
      <c r="J236" s="102">
        <v>2</v>
      </c>
      <c r="K236" s="101">
        <v>1</v>
      </c>
      <c r="L236" s="101">
        <f>F236/K236</f>
        <v>69</v>
      </c>
      <c r="M236" s="101">
        <f>1+(L236/30-1)*0.4</f>
        <v>1.52</v>
      </c>
      <c r="N236" s="101">
        <f>J236*K236*M236</f>
        <v>3.04</v>
      </c>
      <c r="O236" s="101">
        <f t="shared" si="46"/>
        <v>12.64</v>
      </c>
      <c r="P236" s="101">
        <v>1</v>
      </c>
      <c r="Q236" s="101">
        <f t="shared" si="47"/>
        <v>12.64</v>
      </c>
    </row>
    <row r="237" spans="1:17" s="110" customFormat="1" ht="12.75">
      <c r="A237" s="97" t="s">
        <v>499</v>
      </c>
      <c r="B237" s="35" t="s">
        <v>219</v>
      </c>
      <c r="C237" s="99" t="s">
        <v>1144</v>
      </c>
      <c r="D237" s="108" t="s">
        <v>500</v>
      </c>
      <c r="E237" s="101" t="s">
        <v>226</v>
      </c>
      <c r="F237" s="100">
        <v>121</v>
      </c>
      <c r="G237" s="102">
        <v>20</v>
      </c>
      <c r="H237" s="101">
        <f>0.85+0.005*F237</f>
        <v>1.455</v>
      </c>
      <c r="I237" s="101">
        <f t="shared" si="51"/>
        <v>29.1</v>
      </c>
      <c r="J237" s="101"/>
      <c r="K237" s="101"/>
      <c r="L237" s="101"/>
      <c r="M237" s="101"/>
      <c r="N237" s="101"/>
      <c r="O237" s="101">
        <f t="shared" si="46"/>
        <v>29.1</v>
      </c>
      <c r="P237" s="101">
        <v>1</v>
      </c>
      <c r="Q237" s="101">
        <f t="shared" si="47"/>
        <v>29.1</v>
      </c>
    </row>
    <row r="238" spans="1:17" s="110" customFormat="1" ht="12.75">
      <c r="A238" s="97" t="s">
        <v>499</v>
      </c>
      <c r="B238" s="35" t="s">
        <v>219</v>
      </c>
      <c r="C238" s="99" t="s">
        <v>1145</v>
      </c>
      <c r="D238" s="100" t="s">
        <v>501</v>
      </c>
      <c r="E238" s="101" t="s">
        <v>226</v>
      </c>
      <c r="F238" s="100">
        <v>59</v>
      </c>
      <c r="G238" s="102">
        <v>16</v>
      </c>
      <c r="H238" s="101">
        <v>1.2</v>
      </c>
      <c r="I238" s="101">
        <f t="shared" si="51"/>
        <v>19.2</v>
      </c>
      <c r="J238" s="102">
        <v>4</v>
      </c>
      <c r="K238" s="101">
        <v>1</v>
      </c>
      <c r="L238" s="101">
        <f>F238/K238</f>
        <v>59</v>
      </c>
      <c r="M238" s="101">
        <f>1+(L238/30-1)*0.4</f>
        <v>1.3866666666666667</v>
      </c>
      <c r="N238" s="101">
        <f>J238*K238*M238</f>
        <v>5.546666666666667</v>
      </c>
      <c r="O238" s="101">
        <f t="shared" si="46"/>
        <v>24.746666666666666</v>
      </c>
      <c r="P238" s="101">
        <v>1</v>
      </c>
      <c r="Q238" s="101">
        <f t="shared" si="47"/>
        <v>24.746666666666666</v>
      </c>
    </row>
    <row r="239" spans="1:17" s="110" customFormat="1" ht="12">
      <c r="A239" s="97" t="s">
        <v>499</v>
      </c>
      <c r="B239" s="35" t="s">
        <v>249</v>
      </c>
      <c r="C239" s="99" t="s">
        <v>1146</v>
      </c>
      <c r="D239" s="100" t="s">
        <v>498</v>
      </c>
      <c r="E239" s="101" t="s">
        <v>222</v>
      </c>
      <c r="F239" s="100">
        <v>99</v>
      </c>
      <c r="G239" s="101">
        <v>24</v>
      </c>
      <c r="H239" s="101">
        <f>0.85+0.005*F239</f>
        <v>1.345</v>
      </c>
      <c r="I239" s="101">
        <f t="shared" si="51"/>
        <v>32.28</v>
      </c>
      <c r="J239" s="101">
        <v>6</v>
      </c>
      <c r="K239" s="101">
        <v>2</v>
      </c>
      <c r="L239" s="101">
        <f>F239/K239</f>
        <v>49.5</v>
      </c>
      <c r="M239" s="101">
        <f>1+(L239/30-1)*0.4</f>
        <v>1.26</v>
      </c>
      <c r="N239" s="101">
        <f>J239*K239*M239</f>
        <v>15.120000000000001</v>
      </c>
      <c r="O239" s="101">
        <f t="shared" si="46"/>
        <v>47.400000000000006</v>
      </c>
      <c r="P239" s="101">
        <v>1</v>
      </c>
      <c r="Q239" s="101">
        <f t="shared" si="47"/>
        <v>47.400000000000006</v>
      </c>
    </row>
    <row r="240" spans="1:17" s="110" customFormat="1" ht="12.75">
      <c r="A240" s="97" t="s">
        <v>499</v>
      </c>
      <c r="B240" s="35" t="s">
        <v>219</v>
      </c>
      <c r="C240" s="99" t="s">
        <v>1147</v>
      </c>
      <c r="D240" s="100" t="s">
        <v>498</v>
      </c>
      <c r="E240" s="101" t="s">
        <v>226</v>
      </c>
      <c r="F240" s="100">
        <v>73</v>
      </c>
      <c r="G240" s="102">
        <v>10</v>
      </c>
      <c r="H240" s="101">
        <f>0.85+0.005*F240</f>
        <v>1.2149999999999999</v>
      </c>
      <c r="I240" s="101">
        <f t="shared" si="51"/>
        <v>12.149999999999999</v>
      </c>
      <c r="J240" s="101"/>
      <c r="K240" s="101"/>
      <c r="L240" s="101"/>
      <c r="M240" s="101"/>
      <c r="N240" s="101"/>
      <c r="O240" s="101">
        <f t="shared" si="46"/>
        <v>12.149999999999999</v>
      </c>
      <c r="P240" s="101">
        <v>1</v>
      </c>
      <c r="Q240" s="101">
        <f t="shared" si="47"/>
        <v>12.149999999999999</v>
      </c>
    </row>
    <row r="241" spans="1:17" s="110" customFormat="1" ht="12.75">
      <c r="A241" s="97" t="s">
        <v>499</v>
      </c>
      <c r="B241" s="35" t="s">
        <v>219</v>
      </c>
      <c r="C241" s="99" t="s">
        <v>1148</v>
      </c>
      <c r="D241" s="100" t="s">
        <v>501</v>
      </c>
      <c r="E241" s="101" t="s">
        <v>226</v>
      </c>
      <c r="F241" s="100">
        <v>96</v>
      </c>
      <c r="G241" s="102">
        <v>40</v>
      </c>
      <c r="H241" s="101">
        <f>0.85+0.005*F241</f>
        <v>1.33</v>
      </c>
      <c r="I241" s="101">
        <f t="shared" si="51"/>
        <v>53.2</v>
      </c>
      <c r="J241" s="101"/>
      <c r="K241" s="101"/>
      <c r="L241" s="101"/>
      <c r="M241" s="101"/>
      <c r="N241" s="101"/>
      <c r="O241" s="101">
        <f t="shared" si="46"/>
        <v>53.2</v>
      </c>
      <c r="P241" s="101">
        <v>1</v>
      </c>
      <c r="Q241" s="101">
        <f t="shared" si="47"/>
        <v>53.2</v>
      </c>
    </row>
    <row r="242" spans="1:17" s="110" customFormat="1" ht="12.75">
      <c r="A242" s="97" t="s">
        <v>502</v>
      </c>
      <c r="B242" s="35" t="s">
        <v>266</v>
      </c>
      <c r="C242" s="99" t="s">
        <v>1122</v>
      </c>
      <c r="D242" s="100" t="s">
        <v>503</v>
      </c>
      <c r="E242" s="101" t="s">
        <v>226</v>
      </c>
      <c r="F242" s="100">
        <v>133</v>
      </c>
      <c r="G242" s="102">
        <v>6</v>
      </c>
      <c r="H242" s="101">
        <v>1.2</v>
      </c>
      <c r="I242" s="101">
        <f t="shared" si="51"/>
        <v>7.199999999999999</v>
      </c>
      <c r="J242" s="101">
        <v>10</v>
      </c>
      <c r="K242" s="110">
        <v>1</v>
      </c>
      <c r="L242" s="101">
        <v>44</v>
      </c>
      <c r="M242" s="101">
        <f>1+(L242/30-1)*0.4</f>
        <v>1.1866666666666665</v>
      </c>
      <c r="N242" s="101">
        <f>J242*K242*M242</f>
        <v>11.866666666666665</v>
      </c>
      <c r="O242" s="101">
        <f t="shared" si="46"/>
        <v>19.066666666666663</v>
      </c>
      <c r="P242" s="101">
        <v>1</v>
      </c>
      <c r="Q242" s="101">
        <f t="shared" si="47"/>
        <v>19.066666666666663</v>
      </c>
    </row>
    <row r="243" spans="1:17" s="110" customFormat="1" ht="12.75">
      <c r="A243" s="97" t="s">
        <v>502</v>
      </c>
      <c r="B243" s="35" t="s">
        <v>266</v>
      </c>
      <c r="C243" s="99" t="s">
        <v>1123</v>
      </c>
      <c r="D243" s="100" t="s">
        <v>490</v>
      </c>
      <c r="E243" s="101" t="s">
        <v>226</v>
      </c>
      <c r="F243" s="100">
        <v>125</v>
      </c>
      <c r="G243" s="102">
        <v>6</v>
      </c>
      <c r="H243" s="101">
        <f>0.85+0.005*F243</f>
        <v>1.475</v>
      </c>
      <c r="I243" s="101">
        <f t="shared" si="51"/>
        <v>8.850000000000001</v>
      </c>
      <c r="J243" s="101">
        <v>10</v>
      </c>
      <c r="K243" s="110">
        <v>1</v>
      </c>
      <c r="L243" s="101">
        <v>43</v>
      </c>
      <c r="M243" s="101">
        <f>1+(L243/30-1)*0.4</f>
        <v>1.1733333333333333</v>
      </c>
      <c r="N243" s="101">
        <f>J243*K243*M243</f>
        <v>11.733333333333334</v>
      </c>
      <c r="O243" s="101">
        <f t="shared" si="46"/>
        <v>20.583333333333336</v>
      </c>
      <c r="P243" s="101">
        <v>1</v>
      </c>
      <c r="Q243" s="101">
        <f t="shared" si="47"/>
        <v>20.583333333333336</v>
      </c>
    </row>
    <row r="244" spans="1:17" s="110" customFormat="1" ht="12.75">
      <c r="A244" s="97" t="s">
        <v>504</v>
      </c>
      <c r="B244" s="35" t="s">
        <v>249</v>
      </c>
      <c r="C244" s="99" t="s">
        <v>1120</v>
      </c>
      <c r="D244" s="100" t="s">
        <v>505</v>
      </c>
      <c r="E244" s="101" t="s">
        <v>226</v>
      </c>
      <c r="F244" s="100">
        <v>186</v>
      </c>
      <c r="G244" s="101"/>
      <c r="H244" s="101"/>
      <c r="I244" s="101"/>
      <c r="J244" s="102">
        <v>6</v>
      </c>
      <c r="K244" s="101">
        <v>4</v>
      </c>
      <c r="L244" s="101">
        <f>F244/K244</f>
        <v>46.5</v>
      </c>
      <c r="M244" s="101">
        <f>1+(L244/30-1)*0.4</f>
        <v>1.22</v>
      </c>
      <c r="N244" s="101">
        <f>J244*K244*M244</f>
        <v>29.28</v>
      </c>
      <c r="O244" s="101">
        <f t="shared" si="46"/>
        <v>29.28</v>
      </c>
      <c r="P244" s="101">
        <v>1</v>
      </c>
      <c r="Q244" s="101">
        <f t="shared" si="47"/>
        <v>29.28</v>
      </c>
    </row>
    <row r="245" spans="1:17" s="110" customFormat="1" ht="12.75">
      <c r="A245" s="97" t="s">
        <v>504</v>
      </c>
      <c r="B245" s="35" t="s">
        <v>249</v>
      </c>
      <c r="C245" s="98" t="s">
        <v>506</v>
      </c>
      <c r="D245" s="100" t="s">
        <v>490</v>
      </c>
      <c r="E245" s="101" t="s">
        <v>226</v>
      </c>
      <c r="F245" s="100">
        <v>132</v>
      </c>
      <c r="G245" s="102">
        <v>10</v>
      </c>
      <c r="H245" s="101">
        <f>0.85+0.005*F245</f>
        <v>1.51</v>
      </c>
      <c r="I245" s="101">
        <f>G245*H245</f>
        <v>15.1</v>
      </c>
      <c r="J245" s="101"/>
      <c r="K245" s="101"/>
      <c r="L245" s="101"/>
      <c r="M245" s="101"/>
      <c r="N245" s="101"/>
      <c r="O245" s="101">
        <f t="shared" si="46"/>
        <v>15.1</v>
      </c>
      <c r="P245" s="101">
        <v>1</v>
      </c>
      <c r="Q245" s="101">
        <f t="shared" si="47"/>
        <v>15.1</v>
      </c>
    </row>
    <row r="246" spans="1:17" s="110" customFormat="1" ht="12">
      <c r="A246" s="97" t="s">
        <v>504</v>
      </c>
      <c r="B246" s="35" t="s">
        <v>249</v>
      </c>
      <c r="C246" s="99" t="s">
        <v>1121</v>
      </c>
      <c r="D246" s="108" t="s">
        <v>507</v>
      </c>
      <c r="E246" s="101" t="s">
        <v>226</v>
      </c>
      <c r="F246" s="100">
        <v>135</v>
      </c>
      <c r="G246" s="101"/>
      <c r="H246" s="101"/>
      <c r="I246" s="101"/>
      <c r="J246" s="101">
        <v>18</v>
      </c>
      <c r="K246" s="101">
        <v>3</v>
      </c>
      <c r="L246" s="101">
        <f>F246/K246</f>
        <v>45</v>
      </c>
      <c r="M246" s="101">
        <f>1+(L246/30-1)*0.4</f>
        <v>1.2</v>
      </c>
      <c r="N246" s="101">
        <f>J246*K246*M246</f>
        <v>64.8</v>
      </c>
      <c r="O246" s="101">
        <f t="shared" si="46"/>
        <v>64.8</v>
      </c>
      <c r="P246" s="101">
        <v>1</v>
      </c>
      <c r="Q246" s="101">
        <f t="shared" si="47"/>
        <v>64.8</v>
      </c>
    </row>
    <row r="247" spans="1:17" s="110" customFormat="1" ht="12.75">
      <c r="A247" s="97" t="s">
        <v>508</v>
      </c>
      <c r="B247" s="35" t="s">
        <v>219</v>
      </c>
      <c r="C247" s="98" t="s">
        <v>509</v>
      </c>
      <c r="D247" s="108" t="s">
        <v>510</v>
      </c>
      <c r="E247" s="101" t="s">
        <v>226</v>
      </c>
      <c r="F247" s="100">
        <v>105</v>
      </c>
      <c r="H247" s="101"/>
      <c r="I247" s="101"/>
      <c r="J247" s="102">
        <v>6</v>
      </c>
      <c r="K247" s="101">
        <v>1</v>
      </c>
      <c r="L247" s="101">
        <f>F247/K247</f>
        <v>105</v>
      </c>
      <c r="M247" s="101">
        <f>1+(L247/30-1)*0.4</f>
        <v>2</v>
      </c>
      <c r="N247" s="101">
        <f>J247*K247*M247</f>
        <v>12</v>
      </c>
      <c r="O247" s="101">
        <f t="shared" si="46"/>
        <v>12</v>
      </c>
      <c r="P247" s="101">
        <v>1</v>
      </c>
      <c r="Q247" s="101">
        <f t="shared" si="47"/>
        <v>12</v>
      </c>
    </row>
    <row r="248" spans="1:17" s="110" customFormat="1" ht="12.75">
      <c r="A248" s="97" t="s">
        <v>508</v>
      </c>
      <c r="B248" s="35" t="s">
        <v>219</v>
      </c>
      <c r="C248" s="99" t="s">
        <v>1040</v>
      </c>
      <c r="D248" s="100" t="s">
        <v>490</v>
      </c>
      <c r="E248" s="101" t="s">
        <v>226</v>
      </c>
      <c r="F248" s="100">
        <v>127</v>
      </c>
      <c r="G248" s="102">
        <v>17</v>
      </c>
      <c r="H248" s="101">
        <f>0.85+0.005*F248</f>
        <v>1.4849999999999999</v>
      </c>
      <c r="I248" s="101">
        <f aca="true" t="shared" si="52" ref="I248:I253">G248*H248</f>
        <v>25.244999999999997</v>
      </c>
      <c r="J248" s="101"/>
      <c r="K248" s="101"/>
      <c r="L248" s="101"/>
      <c r="M248" s="101"/>
      <c r="N248" s="101"/>
      <c r="O248" s="101">
        <f t="shared" si="46"/>
        <v>25.244999999999997</v>
      </c>
      <c r="P248" s="101">
        <v>1</v>
      </c>
      <c r="Q248" s="101">
        <f t="shared" si="47"/>
        <v>25.244999999999997</v>
      </c>
    </row>
    <row r="249" spans="1:17" s="110" customFormat="1" ht="12.75">
      <c r="A249" s="97" t="s">
        <v>511</v>
      </c>
      <c r="B249" s="35" t="s">
        <v>219</v>
      </c>
      <c r="C249" s="99" t="s">
        <v>1062</v>
      </c>
      <c r="D249" s="100" t="s">
        <v>501</v>
      </c>
      <c r="E249" s="101" t="s">
        <v>222</v>
      </c>
      <c r="F249" s="100">
        <v>96</v>
      </c>
      <c r="G249" s="103">
        <v>24</v>
      </c>
      <c r="H249" s="101">
        <f>0.85+0.005*F249</f>
        <v>1.33</v>
      </c>
      <c r="I249" s="101">
        <f t="shared" si="52"/>
        <v>31.92</v>
      </c>
      <c r="J249" s="109"/>
      <c r="K249" s="101"/>
      <c r="L249" s="101"/>
      <c r="M249" s="101"/>
      <c r="N249" s="101"/>
      <c r="O249" s="101">
        <f t="shared" si="46"/>
        <v>31.92</v>
      </c>
      <c r="P249" s="101">
        <v>1.2</v>
      </c>
      <c r="Q249" s="101">
        <f t="shared" si="47"/>
        <v>38.304</v>
      </c>
    </row>
    <row r="250" spans="1:17" s="110" customFormat="1" ht="12">
      <c r="A250" s="97" t="s">
        <v>511</v>
      </c>
      <c r="B250" s="35" t="s">
        <v>219</v>
      </c>
      <c r="C250" s="99" t="s">
        <v>1062</v>
      </c>
      <c r="D250" s="108" t="s">
        <v>512</v>
      </c>
      <c r="E250" s="101" t="s">
        <v>226</v>
      </c>
      <c r="F250" s="100">
        <v>109</v>
      </c>
      <c r="G250" s="101">
        <v>24</v>
      </c>
      <c r="H250" s="101">
        <f>0.85+0.005*F250</f>
        <v>1.395</v>
      </c>
      <c r="I250" s="101">
        <f t="shared" si="52"/>
        <v>33.480000000000004</v>
      </c>
      <c r="J250" s="101"/>
      <c r="K250" s="101"/>
      <c r="L250" s="101"/>
      <c r="M250" s="101"/>
      <c r="N250" s="101"/>
      <c r="O250" s="101">
        <f t="shared" si="46"/>
        <v>33.480000000000004</v>
      </c>
      <c r="P250" s="101">
        <v>1.2</v>
      </c>
      <c r="Q250" s="101">
        <f t="shared" si="47"/>
        <v>40.176</v>
      </c>
    </row>
    <row r="251" spans="1:17" s="110" customFormat="1" ht="12.75">
      <c r="A251" s="97" t="s">
        <v>513</v>
      </c>
      <c r="B251" s="98" t="s">
        <v>223</v>
      </c>
      <c r="C251" s="99" t="s">
        <v>1136</v>
      </c>
      <c r="D251" s="108" t="s">
        <v>510</v>
      </c>
      <c r="E251" s="101" t="s">
        <v>226</v>
      </c>
      <c r="F251" s="100">
        <v>31</v>
      </c>
      <c r="G251" s="102">
        <v>10</v>
      </c>
      <c r="H251" s="101">
        <v>1.2</v>
      </c>
      <c r="I251" s="101">
        <f t="shared" si="52"/>
        <v>12</v>
      </c>
      <c r="J251" s="101"/>
      <c r="K251" s="101"/>
      <c r="L251" s="101"/>
      <c r="M251" s="101"/>
      <c r="N251" s="101"/>
      <c r="O251" s="101">
        <f t="shared" si="46"/>
        <v>12</v>
      </c>
      <c r="P251" s="101">
        <v>1.2</v>
      </c>
      <c r="Q251" s="101">
        <f t="shared" si="47"/>
        <v>14.399999999999999</v>
      </c>
    </row>
    <row r="252" spans="1:17" s="110" customFormat="1" ht="12.75">
      <c r="A252" s="97" t="s">
        <v>513</v>
      </c>
      <c r="B252" s="98" t="s">
        <v>223</v>
      </c>
      <c r="C252" s="99" t="s">
        <v>1070</v>
      </c>
      <c r="D252" s="100" t="s">
        <v>496</v>
      </c>
      <c r="E252" s="101" t="s">
        <v>226</v>
      </c>
      <c r="F252" s="100">
        <v>125</v>
      </c>
      <c r="G252" s="102">
        <v>23</v>
      </c>
      <c r="H252" s="101">
        <f>0.85+0.005*F252</f>
        <v>1.475</v>
      </c>
      <c r="I252" s="101">
        <f t="shared" si="52"/>
        <v>33.925000000000004</v>
      </c>
      <c r="J252" s="102"/>
      <c r="K252" s="101"/>
      <c r="L252" s="101"/>
      <c r="M252" s="101"/>
      <c r="N252" s="101"/>
      <c r="O252" s="101">
        <f t="shared" si="46"/>
        <v>33.925000000000004</v>
      </c>
      <c r="P252" s="101">
        <v>1</v>
      </c>
      <c r="Q252" s="101">
        <f t="shared" si="47"/>
        <v>33.925000000000004</v>
      </c>
    </row>
    <row r="253" spans="1:17" s="110" customFormat="1" ht="12.75">
      <c r="A253" s="111" t="s">
        <v>514</v>
      </c>
      <c r="B253" s="35" t="s">
        <v>249</v>
      </c>
      <c r="C253" s="99" t="s">
        <v>1149</v>
      </c>
      <c r="D253" s="100" t="s">
        <v>515</v>
      </c>
      <c r="E253" s="101" t="s">
        <v>226</v>
      </c>
      <c r="F253" s="100">
        <v>102</v>
      </c>
      <c r="G253" s="102">
        <v>10</v>
      </c>
      <c r="H253" s="101">
        <f>0.85+0.005*F253</f>
        <v>1.3599999999999999</v>
      </c>
      <c r="I253" s="101">
        <f t="shared" si="52"/>
        <v>13.599999999999998</v>
      </c>
      <c r="J253" s="102">
        <v>10</v>
      </c>
      <c r="K253" s="101">
        <v>2</v>
      </c>
      <c r="L253" s="101">
        <f>F253/K253</f>
        <v>51</v>
      </c>
      <c r="M253" s="101">
        <f>1+(L253/30-1)*0.4</f>
        <v>1.28</v>
      </c>
      <c r="N253" s="101">
        <f>J253*K253*M253</f>
        <v>25.6</v>
      </c>
      <c r="O253" s="101">
        <f t="shared" si="46"/>
        <v>39.2</v>
      </c>
      <c r="P253" s="101">
        <v>1</v>
      </c>
      <c r="Q253" s="101">
        <f t="shared" si="47"/>
        <v>39.2</v>
      </c>
    </row>
    <row r="254" spans="1:17" s="110" customFormat="1" ht="12.75">
      <c r="A254" s="97" t="s">
        <v>514</v>
      </c>
      <c r="B254" s="35" t="s">
        <v>249</v>
      </c>
      <c r="C254" s="98" t="s">
        <v>1106</v>
      </c>
      <c r="D254" s="100" t="s">
        <v>515</v>
      </c>
      <c r="E254" s="101" t="s">
        <v>226</v>
      </c>
      <c r="F254" s="100">
        <v>112</v>
      </c>
      <c r="G254" s="102"/>
      <c r="H254" s="101"/>
      <c r="I254" s="101"/>
      <c r="J254" s="101">
        <v>10</v>
      </c>
      <c r="K254" s="101">
        <v>1</v>
      </c>
      <c r="L254" s="101">
        <v>112</v>
      </c>
      <c r="M254" s="101">
        <f>1+(L254/30-1)*0.4</f>
        <v>2.0933333333333337</v>
      </c>
      <c r="N254" s="101">
        <f>J254*K254*M254</f>
        <v>20.933333333333337</v>
      </c>
      <c r="O254" s="101">
        <f t="shared" si="46"/>
        <v>20.933333333333337</v>
      </c>
      <c r="P254" s="101">
        <v>1</v>
      </c>
      <c r="Q254" s="101">
        <f t="shared" si="47"/>
        <v>20.933333333333337</v>
      </c>
    </row>
    <row r="255" spans="1:17" s="110" customFormat="1" ht="12">
      <c r="A255" s="97" t="s">
        <v>514</v>
      </c>
      <c r="B255" s="35" t="s">
        <v>249</v>
      </c>
      <c r="C255" s="99" t="s">
        <v>1150</v>
      </c>
      <c r="D255" s="100" t="s">
        <v>510</v>
      </c>
      <c r="E255" s="101" t="s">
        <v>222</v>
      </c>
      <c r="F255" s="100">
        <v>63</v>
      </c>
      <c r="G255" s="101">
        <v>10</v>
      </c>
      <c r="H255" s="101">
        <v>1.2</v>
      </c>
      <c r="I255" s="101">
        <f>G255*H255</f>
        <v>12</v>
      </c>
      <c r="J255" s="101">
        <v>10</v>
      </c>
      <c r="K255" s="101">
        <v>2</v>
      </c>
      <c r="L255" s="101">
        <f>F255/K255</f>
        <v>31.5</v>
      </c>
      <c r="M255" s="101">
        <f>1+(L255/30-1)*0.4</f>
        <v>1.02</v>
      </c>
      <c r="N255" s="101">
        <f>J255*K255*M255</f>
        <v>20.4</v>
      </c>
      <c r="O255" s="101">
        <f t="shared" si="46"/>
        <v>32.4</v>
      </c>
      <c r="P255" s="101">
        <v>1</v>
      </c>
      <c r="Q255" s="101">
        <f t="shared" si="47"/>
        <v>32.4</v>
      </c>
    </row>
    <row r="256" spans="1:17" s="110" customFormat="1" ht="12.75">
      <c r="A256" s="97" t="s">
        <v>514</v>
      </c>
      <c r="B256" s="35" t="s">
        <v>249</v>
      </c>
      <c r="C256" s="99" t="s">
        <v>1151</v>
      </c>
      <c r="D256" s="100" t="s">
        <v>490</v>
      </c>
      <c r="E256" s="101" t="s">
        <v>226</v>
      </c>
      <c r="F256" s="100">
        <v>108</v>
      </c>
      <c r="G256" s="102">
        <v>20</v>
      </c>
      <c r="H256" s="101">
        <f>0.85+0.005*F256</f>
        <v>1.3900000000000001</v>
      </c>
      <c r="I256" s="101">
        <f>G256*H256</f>
        <v>27.800000000000004</v>
      </c>
      <c r="L256" s="101"/>
      <c r="M256" s="101"/>
      <c r="N256" s="101"/>
      <c r="O256" s="101">
        <f t="shared" si="46"/>
        <v>27.800000000000004</v>
      </c>
      <c r="P256" s="101">
        <v>1</v>
      </c>
      <c r="Q256" s="101">
        <f t="shared" si="47"/>
        <v>27.800000000000004</v>
      </c>
    </row>
    <row r="257" spans="1:17" s="110" customFormat="1" ht="12.75">
      <c r="A257" s="97" t="s">
        <v>514</v>
      </c>
      <c r="B257" s="35" t="s">
        <v>249</v>
      </c>
      <c r="C257" s="99" t="s">
        <v>1151</v>
      </c>
      <c r="D257" s="100" t="s">
        <v>490</v>
      </c>
      <c r="E257" s="101" t="s">
        <v>226</v>
      </c>
      <c r="F257" s="100">
        <v>36</v>
      </c>
      <c r="G257" s="102"/>
      <c r="H257" s="101"/>
      <c r="I257" s="101"/>
      <c r="J257" s="102">
        <v>10</v>
      </c>
      <c r="K257" s="101">
        <v>1</v>
      </c>
      <c r="L257" s="101">
        <v>36</v>
      </c>
      <c r="M257" s="101">
        <f>1+(L257/30-1)*0.4</f>
        <v>1.08</v>
      </c>
      <c r="N257" s="101">
        <f>J257*K257*M257</f>
        <v>10.8</v>
      </c>
      <c r="O257" s="101">
        <f t="shared" si="46"/>
        <v>10.8</v>
      </c>
      <c r="P257" s="101">
        <v>1</v>
      </c>
      <c r="Q257" s="101">
        <f t="shared" si="47"/>
        <v>10.8</v>
      </c>
    </row>
    <row r="258" spans="1:17" s="110" customFormat="1" ht="12.75">
      <c r="A258" s="97" t="s">
        <v>516</v>
      </c>
      <c r="B258" s="35" t="s">
        <v>517</v>
      </c>
      <c r="C258" s="99" t="s">
        <v>1151</v>
      </c>
      <c r="D258" s="100" t="s">
        <v>490</v>
      </c>
      <c r="E258" s="101" t="s">
        <v>226</v>
      </c>
      <c r="F258" s="100">
        <v>36</v>
      </c>
      <c r="G258" s="102"/>
      <c r="H258" s="101"/>
      <c r="I258" s="101"/>
      <c r="J258" s="102">
        <v>10</v>
      </c>
      <c r="K258" s="101">
        <v>1</v>
      </c>
      <c r="L258" s="101">
        <v>36</v>
      </c>
      <c r="M258" s="101">
        <f>1+(L258/30-1)*0.4</f>
        <v>1.08</v>
      </c>
      <c r="N258" s="101">
        <f>J258*K258*M258</f>
        <v>10.8</v>
      </c>
      <c r="O258" s="101">
        <f t="shared" si="46"/>
        <v>10.8</v>
      </c>
      <c r="P258" s="101">
        <v>1</v>
      </c>
      <c r="Q258" s="101">
        <f t="shared" si="47"/>
        <v>10.8</v>
      </c>
    </row>
    <row r="259" spans="1:17" s="110" customFormat="1" ht="12">
      <c r="A259" s="97" t="s">
        <v>514</v>
      </c>
      <c r="B259" s="35" t="s">
        <v>249</v>
      </c>
      <c r="C259" s="99" t="s">
        <v>1107</v>
      </c>
      <c r="D259" s="108" t="s">
        <v>487</v>
      </c>
      <c r="E259" s="101" t="s">
        <v>226</v>
      </c>
      <c r="F259" s="100">
        <v>89</v>
      </c>
      <c r="G259" s="101">
        <v>32</v>
      </c>
      <c r="H259" s="101">
        <f>0.85+0.005*F259</f>
        <v>1.295</v>
      </c>
      <c r="I259" s="101">
        <f aca="true" t="shared" si="53" ref="I259:I267">G259*H259</f>
        <v>41.44</v>
      </c>
      <c r="J259" s="101">
        <v>32</v>
      </c>
      <c r="K259" s="101">
        <v>2</v>
      </c>
      <c r="L259" s="101">
        <f>F259/K259</f>
        <v>44.5</v>
      </c>
      <c r="M259" s="101">
        <f>1+(L259/30-1)*0.4</f>
        <v>1.1933333333333334</v>
      </c>
      <c r="N259" s="101">
        <f>J259*K259*M259</f>
        <v>76.37333333333333</v>
      </c>
      <c r="O259" s="101">
        <f t="shared" si="46"/>
        <v>117.81333333333333</v>
      </c>
      <c r="P259" s="101">
        <v>1</v>
      </c>
      <c r="Q259" s="101">
        <f t="shared" si="47"/>
        <v>117.81333333333333</v>
      </c>
    </row>
    <row r="260" spans="1:17" s="110" customFormat="1" ht="12.75">
      <c r="A260" s="97" t="s">
        <v>518</v>
      </c>
      <c r="B260" s="98" t="s">
        <v>223</v>
      </c>
      <c r="C260" s="99" t="s">
        <v>1037</v>
      </c>
      <c r="D260" s="108" t="s">
        <v>510</v>
      </c>
      <c r="E260" s="101" t="s">
        <v>226</v>
      </c>
      <c r="F260" s="100">
        <v>32</v>
      </c>
      <c r="G260" s="102">
        <v>8</v>
      </c>
      <c r="H260" s="101">
        <v>1.2</v>
      </c>
      <c r="I260" s="101">
        <f t="shared" si="53"/>
        <v>9.6</v>
      </c>
      <c r="J260" s="102">
        <v>2</v>
      </c>
      <c r="K260" s="101">
        <v>1</v>
      </c>
      <c r="L260" s="101">
        <f>F260/K260</f>
        <v>32</v>
      </c>
      <c r="M260" s="101">
        <f>1+(L260/30-1)*0.4</f>
        <v>1.0266666666666666</v>
      </c>
      <c r="N260" s="101">
        <f>J260*K260*M260</f>
        <v>2.0533333333333332</v>
      </c>
      <c r="O260" s="101">
        <f t="shared" si="46"/>
        <v>11.653333333333332</v>
      </c>
      <c r="P260" s="101">
        <v>1.2</v>
      </c>
      <c r="Q260" s="101">
        <f t="shared" si="47"/>
        <v>13.983999999999998</v>
      </c>
    </row>
    <row r="261" spans="1:17" s="110" customFormat="1" ht="12">
      <c r="A261" s="97" t="s">
        <v>488</v>
      </c>
      <c r="B261" s="35" t="s">
        <v>219</v>
      </c>
      <c r="C261" s="99" t="s">
        <v>1073</v>
      </c>
      <c r="D261" s="100" t="s">
        <v>489</v>
      </c>
      <c r="E261" s="101" t="s">
        <v>222</v>
      </c>
      <c r="F261" s="100">
        <v>125</v>
      </c>
      <c r="G261" s="101">
        <v>13</v>
      </c>
      <c r="H261" s="101">
        <f>0.85+0.005*F261</f>
        <v>1.475</v>
      </c>
      <c r="I261" s="101">
        <f t="shared" si="53"/>
        <v>19.175</v>
      </c>
      <c r="J261" s="101"/>
      <c r="K261" s="101"/>
      <c r="L261" s="101"/>
      <c r="M261" s="101"/>
      <c r="N261" s="101"/>
      <c r="O261" s="101">
        <f t="shared" si="46"/>
        <v>19.175</v>
      </c>
      <c r="P261" s="101">
        <v>1</v>
      </c>
      <c r="Q261" s="101">
        <f t="shared" si="47"/>
        <v>19.175</v>
      </c>
    </row>
    <row r="262" spans="1:17" s="110" customFormat="1" ht="12.75">
      <c r="A262" s="97" t="s">
        <v>488</v>
      </c>
      <c r="B262" s="35" t="s">
        <v>219</v>
      </c>
      <c r="C262" s="99" t="s">
        <v>1141</v>
      </c>
      <c r="D262" s="100" t="s">
        <v>489</v>
      </c>
      <c r="E262" s="101" t="s">
        <v>222</v>
      </c>
      <c r="F262" s="100">
        <v>125</v>
      </c>
      <c r="G262" s="102">
        <v>5</v>
      </c>
      <c r="H262" s="101">
        <f>0.85+0.005*F262</f>
        <v>1.475</v>
      </c>
      <c r="I262" s="101">
        <f t="shared" si="53"/>
        <v>7.375</v>
      </c>
      <c r="J262" s="102">
        <v>5</v>
      </c>
      <c r="K262" s="101">
        <v>3</v>
      </c>
      <c r="L262" s="101">
        <f>F262/K262</f>
        <v>41.666666666666664</v>
      </c>
      <c r="M262" s="101">
        <f>1+(L262/30-1)*0.4</f>
        <v>1.1555555555555554</v>
      </c>
      <c r="N262" s="101">
        <f>J262*K262*M262</f>
        <v>17.333333333333332</v>
      </c>
      <c r="O262" s="101">
        <f t="shared" si="46"/>
        <v>24.708333333333332</v>
      </c>
      <c r="P262" s="101">
        <v>1</v>
      </c>
      <c r="Q262" s="101">
        <f t="shared" si="47"/>
        <v>24.708333333333332</v>
      </c>
    </row>
    <row r="263" spans="1:17" s="110" customFormat="1" ht="12.75">
      <c r="A263" s="97" t="s">
        <v>519</v>
      </c>
      <c r="B263" s="35" t="s">
        <v>249</v>
      </c>
      <c r="C263" s="99" t="s">
        <v>1089</v>
      </c>
      <c r="D263" s="100" t="s">
        <v>496</v>
      </c>
      <c r="E263" s="101" t="s">
        <v>226</v>
      </c>
      <c r="F263" s="100">
        <v>55</v>
      </c>
      <c r="G263" s="102">
        <v>16</v>
      </c>
      <c r="H263" s="101">
        <v>1.2</v>
      </c>
      <c r="I263" s="101">
        <f t="shared" si="53"/>
        <v>19.2</v>
      </c>
      <c r="J263" s="101"/>
      <c r="K263" s="101"/>
      <c r="L263" s="101"/>
      <c r="M263" s="101"/>
      <c r="N263" s="101"/>
      <c r="O263" s="101">
        <f t="shared" si="46"/>
        <v>19.2</v>
      </c>
      <c r="P263" s="101">
        <v>1</v>
      </c>
      <c r="Q263" s="101">
        <f t="shared" si="47"/>
        <v>19.2</v>
      </c>
    </row>
    <row r="264" spans="1:17" s="110" customFormat="1" ht="12.75">
      <c r="A264" s="106" t="s">
        <v>1152</v>
      </c>
      <c r="B264" s="35" t="s">
        <v>249</v>
      </c>
      <c r="C264" s="99" t="s">
        <v>1090</v>
      </c>
      <c r="D264" s="100" t="s">
        <v>498</v>
      </c>
      <c r="E264" s="101" t="s">
        <v>226</v>
      </c>
      <c r="F264" s="100">
        <v>76</v>
      </c>
      <c r="G264" s="102">
        <v>10</v>
      </c>
      <c r="H264" s="101">
        <f>0.85+0.005*F264</f>
        <v>1.23</v>
      </c>
      <c r="I264" s="101">
        <f t="shared" si="53"/>
        <v>12.3</v>
      </c>
      <c r="J264" s="109"/>
      <c r="K264" s="101"/>
      <c r="L264" s="101"/>
      <c r="M264" s="101"/>
      <c r="N264" s="101"/>
      <c r="O264" s="101">
        <f t="shared" si="46"/>
        <v>12.3</v>
      </c>
      <c r="P264" s="101">
        <v>1</v>
      </c>
      <c r="Q264" s="101">
        <f t="shared" si="47"/>
        <v>12.3</v>
      </c>
    </row>
    <row r="265" spans="1:17" s="110" customFormat="1" ht="12.75">
      <c r="A265" s="97" t="s">
        <v>519</v>
      </c>
      <c r="B265" s="35" t="s">
        <v>249</v>
      </c>
      <c r="C265" s="99" t="s">
        <v>1153</v>
      </c>
      <c r="D265" s="100" t="s">
        <v>489</v>
      </c>
      <c r="E265" s="101" t="s">
        <v>226</v>
      </c>
      <c r="F265" s="100">
        <v>78</v>
      </c>
      <c r="G265" s="102">
        <v>40</v>
      </c>
      <c r="H265" s="101">
        <v>1.2</v>
      </c>
      <c r="I265" s="101">
        <f t="shared" si="53"/>
        <v>48</v>
      </c>
      <c r="J265" s="102">
        <v>12</v>
      </c>
      <c r="K265" s="101">
        <v>2</v>
      </c>
      <c r="L265" s="101">
        <f>F265/K265</f>
        <v>39</v>
      </c>
      <c r="M265" s="101">
        <f>1+(L265/30-1)*0.4</f>
        <v>1.12</v>
      </c>
      <c r="N265" s="101">
        <f>J265*K265*M265</f>
        <v>26.880000000000003</v>
      </c>
      <c r="O265" s="101">
        <f t="shared" si="46"/>
        <v>74.88</v>
      </c>
      <c r="P265" s="101">
        <v>1.2</v>
      </c>
      <c r="Q265" s="101">
        <f t="shared" si="47"/>
        <v>89.856</v>
      </c>
    </row>
    <row r="266" spans="1:17" s="110" customFormat="1" ht="12.75">
      <c r="A266" s="97" t="s">
        <v>519</v>
      </c>
      <c r="B266" s="35" t="s">
        <v>520</v>
      </c>
      <c r="C266" s="99" t="s">
        <v>1154</v>
      </c>
      <c r="D266" s="100" t="s">
        <v>496</v>
      </c>
      <c r="E266" s="101" t="s">
        <v>222</v>
      </c>
      <c r="F266" s="100">
        <v>126</v>
      </c>
      <c r="G266" s="102">
        <v>34</v>
      </c>
      <c r="H266" s="101">
        <f>0.85+0.005*F266</f>
        <v>1.48</v>
      </c>
      <c r="I266" s="101">
        <f t="shared" si="53"/>
        <v>50.32</v>
      </c>
      <c r="J266" s="102">
        <v>12</v>
      </c>
      <c r="K266" s="101">
        <v>4</v>
      </c>
      <c r="L266" s="101">
        <f>F266/K266</f>
        <v>31.5</v>
      </c>
      <c r="M266" s="101">
        <f>1+(L266/30-1)*0.4</f>
        <v>1.02</v>
      </c>
      <c r="N266" s="101">
        <f>J266*K266*M266</f>
        <v>48.96</v>
      </c>
      <c r="O266" s="101">
        <f t="shared" si="46"/>
        <v>99.28</v>
      </c>
      <c r="P266" s="101">
        <v>1</v>
      </c>
      <c r="Q266" s="101">
        <f t="shared" si="47"/>
        <v>99.28</v>
      </c>
    </row>
    <row r="267" spans="1:17" s="110" customFormat="1" ht="12">
      <c r="A267" s="97" t="s">
        <v>521</v>
      </c>
      <c r="B267" s="98" t="s">
        <v>223</v>
      </c>
      <c r="C267" s="99" t="s">
        <v>1096</v>
      </c>
      <c r="D267" s="100" t="s">
        <v>490</v>
      </c>
      <c r="E267" s="101" t="s">
        <v>222</v>
      </c>
      <c r="F267" s="100">
        <v>132</v>
      </c>
      <c r="G267" s="101">
        <v>8</v>
      </c>
      <c r="H267" s="101">
        <f>0.85+0.005*F267</f>
        <v>1.51</v>
      </c>
      <c r="I267" s="101">
        <f t="shared" si="53"/>
        <v>12.08</v>
      </c>
      <c r="J267" s="101"/>
      <c r="K267" s="101"/>
      <c r="L267" s="101"/>
      <c r="M267" s="101"/>
      <c r="N267" s="101"/>
      <c r="O267" s="101">
        <f t="shared" si="46"/>
        <v>12.08</v>
      </c>
      <c r="P267" s="101">
        <v>1</v>
      </c>
      <c r="Q267" s="101">
        <f t="shared" si="47"/>
        <v>12.08</v>
      </c>
    </row>
    <row r="268" spans="1:17" s="110" customFormat="1" ht="12">
      <c r="A268" s="97" t="s">
        <v>522</v>
      </c>
      <c r="B268" s="35" t="s">
        <v>223</v>
      </c>
      <c r="C268" s="99" t="s">
        <v>1062</v>
      </c>
      <c r="D268" s="108" t="s">
        <v>512</v>
      </c>
      <c r="E268" s="101" t="s">
        <v>226</v>
      </c>
      <c r="F268" s="100">
        <v>109</v>
      </c>
      <c r="G268" s="101"/>
      <c r="H268" s="101"/>
      <c r="I268" s="101"/>
      <c r="J268" s="101">
        <v>10</v>
      </c>
      <c r="K268" s="101">
        <v>2</v>
      </c>
      <c r="L268" s="101">
        <f>F268/K268</f>
        <v>54.5</v>
      </c>
      <c r="M268" s="101">
        <f>1+(L268/30-1)*0.4</f>
        <v>1.3266666666666667</v>
      </c>
      <c r="N268" s="101">
        <f>J268*K268*M268</f>
        <v>26.53333333333333</v>
      </c>
      <c r="O268" s="101">
        <f aca="true" t="shared" si="54" ref="O268:O292">I268+N268</f>
        <v>26.53333333333333</v>
      </c>
      <c r="P268" s="101">
        <v>1</v>
      </c>
      <c r="Q268" s="101">
        <f aca="true" t="shared" si="55" ref="Q268:Q292">O268*P268</f>
        <v>26.53333333333333</v>
      </c>
    </row>
    <row r="269" spans="1:17" s="110" customFormat="1" ht="12.75">
      <c r="A269" s="97" t="s">
        <v>522</v>
      </c>
      <c r="B269" s="35" t="s">
        <v>223</v>
      </c>
      <c r="C269" s="99" t="s">
        <v>1062</v>
      </c>
      <c r="D269" s="100" t="s">
        <v>501</v>
      </c>
      <c r="E269" s="101" t="s">
        <v>222</v>
      </c>
      <c r="F269" s="100">
        <v>96</v>
      </c>
      <c r="G269" s="109"/>
      <c r="H269" s="101"/>
      <c r="I269" s="101"/>
      <c r="J269" s="103">
        <v>20</v>
      </c>
      <c r="K269" s="101">
        <v>2</v>
      </c>
      <c r="L269" s="101">
        <f>F269/K269</f>
        <v>48</v>
      </c>
      <c r="M269" s="101">
        <f>1+(L269/30-1)*0.4</f>
        <v>1.24</v>
      </c>
      <c r="N269" s="101">
        <f>J269*K269*M269</f>
        <v>49.6</v>
      </c>
      <c r="O269" s="101">
        <f t="shared" si="54"/>
        <v>49.6</v>
      </c>
      <c r="P269" s="101">
        <v>1</v>
      </c>
      <c r="Q269" s="101">
        <f t="shared" si="55"/>
        <v>49.6</v>
      </c>
    </row>
    <row r="270" spans="1:17" s="110" customFormat="1" ht="12.75">
      <c r="A270" s="97" t="s">
        <v>522</v>
      </c>
      <c r="B270" s="35" t="s">
        <v>223</v>
      </c>
      <c r="C270" s="99" t="s">
        <v>1088</v>
      </c>
      <c r="D270" s="100" t="s">
        <v>490</v>
      </c>
      <c r="E270" s="101" t="s">
        <v>222</v>
      </c>
      <c r="F270" s="100">
        <v>132</v>
      </c>
      <c r="G270" s="109"/>
      <c r="H270" s="101"/>
      <c r="I270" s="101"/>
      <c r="J270" s="103">
        <v>24</v>
      </c>
      <c r="K270" s="101">
        <v>3</v>
      </c>
      <c r="L270" s="101">
        <f>F270/K270</f>
        <v>44</v>
      </c>
      <c r="M270" s="101">
        <f>1+(L270/30-1)*0.4</f>
        <v>1.1866666666666665</v>
      </c>
      <c r="N270" s="101">
        <f>J270*K270*M270</f>
        <v>85.44</v>
      </c>
      <c r="O270" s="101">
        <f t="shared" si="54"/>
        <v>85.44</v>
      </c>
      <c r="P270" s="101">
        <v>1</v>
      </c>
      <c r="Q270" s="101">
        <f t="shared" si="55"/>
        <v>85.44</v>
      </c>
    </row>
    <row r="271" spans="1:17" s="110" customFormat="1" ht="12.75">
      <c r="A271" s="97" t="s">
        <v>523</v>
      </c>
      <c r="B271" s="35" t="s">
        <v>517</v>
      </c>
      <c r="C271" s="99" t="s">
        <v>1147</v>
      </c>
      <c r="D271" s="100" t="s">
        <v>498</v>
      </c>
      <c r="E271" s="101" t="s">
        <v>226</v>
      </c>
      <c r="F271" s="100">
        <v>73</v>
      </c>
      <c r="G271" s="101"/>
      <c r="H271" s="101"/>
      <c r="I271" s="101"/>
      <c r="J271" s="102">
        <v>20</v>
      </c>
      <c r="K271" s="101">
        <v>2</v>
      </c>
      <c r="L271" s="101">
        <f>F271/K271</f>
        <v>36.5</v>
      </c>
      <c r="M271" s="101">
        <f>1+(L271/30-1)*0.4</f>
        <v>1.0866666666666667</v>
      </c>
      <c r="N271" s="101">
        <f>J271*K271*M271</f>
        <v>43.46666666666667</v>
      </c>
      <c r="O271" s="101">
        <f t="shared" si="54"/>
        <v>43.46666666666667</v>
      </c>
      <c r="P271" s="101">
        <v>1</v>
      </c>
      <c r="Q271" s="101">
        <f t="shared" si="55"/>
        <v>43.46666666666667</v>
      </c>
    </row>
    <row r="272" spans="1:17" s="110" customFormat="1" ht="12.75">
      <c r="A272" s="97" t="s">
        <v>523</v>
      </c>
      <c r="B272" s="35" t="s">
        <v>517</v>
      </c>
      <c r="C272" s="99" t="s">
        <v>1148</v>
      </c>
      <c r="D272" s="100" t="s">
        <v>501</v>
      </c>
      <c r="E272" s="101" t="s">
        <v>226</v>
      </c>
      <c r="F272" s="100">
        <v>96</v>
      </c>
      <c r="G272" s="101"/>
      <c r="H272" s="101"/>
      <c r="I272" s="101"/>
      <c r="J272" s="102">
        <v>20</v>
      </c>
      <c r="K272" s="101">
        <v>2</v>
      </c>
      <c r="L272" s="101">
        <f>F272/K272</f>
        <v>48</v>
      </c>
      <c r="M272" s="101">
        <f>1+(L272/30-1)*0.4</f>
        <v>1.24</v>
      </c>
      <c r="N272" s="101">
        <f>J272*K272*M272</f>
        <v>49.6</v>
      </c>
      <c r="O272" s="101">
        <f t="shared" si="54"/>
        <v>49.6</v>
      </c>
      <c r="P272" s="101">
        <v>1</v>
      </c>
      <c r="Q272" s="101">
        <f t="shared" si="55"/>
        <v>49.6</v>
      </c>
    </row>
    <row r="273" spans="1:17" s="110" customFormat="1" ht="12">
      <c r="A273" s="97" t="s">
        <v>524</v>
      </c>
      <c r="B273" s="98" t="s">
        <v>223</v>
      </c>
      <c r="C273" s="99" t="s">
        <v>1130</v>
      </c>
      <c r="D273" s="100" t="s">
        <v>498</v>
      </c>
      <c r="E273" s="101" t="s">
        <v>226</v>
      </c>
      <c r="F273" s="100">
        <v>67</v>
      </c>
      <c r="G273" s="109">
        <v>10</v>
      </c>
      <c r="H273" s="101">
        <v>1.2</v>
      </c>
      <c r="I273" s="101">
        <f>G273*H273</f>
        <v>12</v>
      </c>
      <c r="J273" s="109"/>
      <c r="K273" s="101"/>
      <c r="L273" s="101"/>
      <c r="M273" s="101"/>
      <c r="N273" s="101"/>
      <c r="O273" s="101">
        <f t="shared" si="54"/>
        <v>12</v>
      </c>
      <c r="P273" s="101">
        <v>1</v>
      </c>
      <c r="Q273" s="101">
        <f t="shared" si="55"/>
        <v>12</v>
      </c>
    </row>
    <row r="274" spans="1:17" s="110" customFormat="1" ht="12.75">
      <c r="A274" s="97" t="s">
        <v>524</v>
      </c>
      <c r="B274" s="98" t="s">
        <v>223</v>
      </c>
      <c r="C274" s="98" t="s">
        <v>1155</v>
      </c>
      <c r="D274" s="100" t="s">
        <v>498</v>
      </c>
      <c r="E274" s="101" t="s">
        <v>226</v>
      </c>
      <c r="F274" s="100">
        <v>99</v>
      </c>
      <c r="G274" s="102"/>
      <c r="H274" s="101"/>
      <c r="I274" s="101"/>
      <c r="J274" s="101">
        <v>20</v>
      </c>
      <c r="K274" s="101">
        <v>1</v>
      </c>
      <c r="L274" s="101">
        <v>99</v>
      </c>
      <c r="M274" s="101">
        <f>1+(L274/30-1)*0.4</f>
        <v>1.92</v>
      </c>
      <c r="N274" s="101">
        <f>J274*K274*M274</f>
        <v>38.4</v>
      </c>
      <c r="O274" s="101">
        <f t="shared" si="54"/>
        <v>38.4</v>
      </c>
      <c r="P274" s="101">
        <v>1</v>
      </c>
      <c r="Q274" s="101">
        <f t="shared" si="55"/>
        <v>38.4</v>
      </c>
    </row>
    <row r="275" spans="1:17" s="110" customFormat="1" ht="12.75">
      <c r="A275" s="97" t="s">
        <v>524</v>
      </c>
      <c r="B275" s="98" t="s">
        <v>223</v>
      </c>
      <c r="C275" s="99" t="s">
        <v>1131</v>
      </c>
      <c r="D275" s="100" t="s">
        <v>496</v>
      </c>
      <c r="E275" s="101" t="s">
        <v>226</v>
      </c>
      <c r="F275" s="100">
        <v>74</v>
      </c>
      <c r="G275" s="101"/>
      <c r="H275" s="101"/>
      <c r="I275" s="101"/>
      <c r="J275" s="102">
        <v>6</v>
      </c>
      <c r="K275" s="101">
        <v>2</v>
      </c>
      <c r="L275" s="101">
        <f>F275/K275</f>
        <v>37</v>
      </c>
      <c r="M275" s="101">
        <f>1+(L275/30-1)*0.4</f>
        <v>1.0933333333333333</v>
      </c>
      <c r="N275" s="101">
        <f>J275*K275*M275</f>
        <v>13.12</v>
      </c>
      <c r="O275" s="101">
        <f t="shared" si="54"/>
        <v>13.12</v>
      </c>
      <c r="P275" s="101">
        <v>1.2</v>
      </c>
      <c r="Q275" s="101">
        <f t="shared" si="55"/>
        <v>15.743999999999998</v>
      </c>
    </row>
    <row r="276" spans="1:17" s="110" customFormat="1" ht="12.75">
      <c r="A276" s="97" t="s">
        <v>524</v>
      </c>
      <c r="B276" s="98" t="s">
        <v>223</v>
      </c>
      <c r="C276" s="99" t="s">
        <v>1091</v>
      </c>
      <c r="D276" s="100" t="s">
        <v>501</v>
      </c>
      <c r="E276" s="101" t="s">
        <v>226</v>
      </c>
      <c r="F276" s="100">
        <v>96</v>
      </c>
      <c r="G276" s="102">
        <v>20</v>
      </c>
      <c r="H276" s="101">
        <f>0.85+0.005*F276</f>
        <v>1.33</v>
      </c>
      <c r="I276" s="101">
        <f aca="true" t="shared" si="56" ref="I276:I290">G276*H276</f>
        <v>26.6</v>
      </c>
      <c r="J276" s="101"/>
      <c r="K276" s="101"/>
      <c r="L276" s="101"/>
      <c r="M276" s="101"/>
      <c r="N276" s="101"/>
      <c r="O276" s="101">
        <f t="shared" si="54"/>
        <v>26.6</v>
      </c>
      <c r="P276" s="101">
        <v>1.2</v>
      </c>
      <c r="Q276" s="101">
        <f t="shared" si="55"/>
        <v>31.92</v>
      </c>
    </row>
    <row r="277" spans="1:17" s="110" customFormat="1" ht="12.75">
      <c r="A277" s="97" t="s">
        <v>524</v>
      </c>
      <c r="B277" s="98" t="s">
        <v>223</v>
      </c>
      <c r="C277" s="99" t="s">
        <v>1132</v>
      </c>
      <c r="D277" s="100" t="s">
        <v>498</v>
      </c>
      <c r="E277" s="101" t="s">
        <v>222</v>
      </c>
      <c r="F277" s="100">
        <v>99</v>
      </c>
      <c r="G277" s="102">
        <v>10</v>
      </c>
      <c r="H277" s="101">
        <f>0.85+0.005*F277</f>
        <v>1.345</v>
      </c>
      <c r="I277" s="101">
        <f t="shared" si="56"/>
        <v>13.45</v>
      </c>
      <c r="J277" s="101"/>
      <c r="K277" s="101"/>
      <c r="L277" s="101"/>
      <c r="M277" s="101"/>
      <c r="N277" s="101"/>
      <c r="O277" s="101">
        <f t="shared" si="54"/>
        <v>13.45</v>
      </c>
      <c r="P277" s="101">
        <v>1</v>
      </c>
      <c r="Q277" s="101">
        <f t="shared" si="55"/>
        <v>13.45</v>
      </c>
    </row>
    <row r="278" spans="1:17" s="110" customFormat="1" ht="12.75">
      <c r="A278" s="97" t="s">
        <v>524</v>
      </c>
      <c r="B278" s="98" t="s">
        <v>223</v>
      </c>
      <c r="C278" s="99" t="s">
        <v>1129</v>
      </c>
      <c r="D278" s="100" t="s">
        <v>490</v>
      </c>
      <c r="E278" s="101" t="s">
        <v>222</v>
      </c>
      <c r="F278" s="100">
        <v>132</v>
      </c>
      <c r="G278" s="102">
        <v>25</v>
      </c>
      <c r="H278" s="101">
        <f>0.85+0.005*F278</f>
        <v>1.51</v>
      </c>
      <c r="I278" s="101">
        <f t="shared" si="56"/>
        <v>37.75</v>
      </c>
      <c r="J278" s="101"/>
      <c r="K278" s="101"/>
      <c r="L278" s="101"/>
      <c r="M278" s="101"/>
      <c r="N278" s="101"/>
      <c r="O278" s="101">
        <f t="shared" si="54"/>
        <v>37.75</v>
      </c>
      <c r="P278" s="101">
        <v>1.2</v>
      </c>
      <c r="Q278" s="101">
        <f t="shared" si="55"/>
        <v>45.3</v>
      </c>
    </row>
    <row r="279" spans="1:17" s="110" customFormat="1" ht="12.75">
      <c r="A279" s="104" t="s">
        <v>525</v>
      </c>
      <c r="B279" s="98" t="s">
        <v>223</v>
      </c>
      <c r="C279" s="99" t="s">
        <v>1156</v>
      </c>
      <c r="D279" s="108" t="s">
        <v>510</v>
      </c>
      <c r="E279" s="101" t="s">
        <v>226</v>
      </c>
      <c r="F279" s="100">
        <v>25</v>
      </c>
      <c r="G279" s="102">
        <v>30</v>
      </c>
      <c r="H279" s="101">
        <v>1.2</v>
      </c>
      <c r="I279" s="101">
        <f t="shared" si="56"/>
        <v>36</v>
      </c>
      <c r="J279" s="102">
        <v>10</v>
      </c>
      <c r="K279" s="101">
        <v>1</v>
      </c>
      <c r="L279" s="101">
        <f>F279/K279</f>
        <v>25</v>
      </c>
      <c r="M279" s="101">
        <f>1+(L279/30-1)*0.4</f>
        <v>0.9333333333333333</v>
      </c>
      <c r="N279" s="101">
        <f>J279*K279*M279</f>
        <v>9.333333333333334</v>
      </c>
      <c r="O279" s="101">
        <f t="shared" si="54"/>
        <v>45.333333333333336</v>
      </c>
      <c r="P279" s="101">
        <v>1.2</v>
      </c>
      <c r="Q279" s="101">
        <f t="shared" si="55"/>
        <v>54.4</v>
      </c>
    </row>
    <row r="280" spans="1:17" s="110" customFormat="1" ht="12.75">
      <c r="A280" s="97" t="s">
        <v>525</v>
      </c>
      <c r="B280" s="98" t="s">
        <v>223</v>
      </c>
      <c r="C280" s="99" t="s">
        <v>1053</v>
      </c>
      <c r="D280" s="100" t="s">
        <v>501</v>
      </c>
      <c r="E280" s="101" t="s">
        <v>226</v>
      </c>
      <c r="F280" s="100">
        <v>82</v>
      </c>
      <c r="G280" s="102">
        <v>10</v>
      </c>
      <c r="H280" s="101">
        <f>0.85+0.005*F280</f>
        <v>1.26</v>
      </c>
      <c r="I280" s="101">
        <f t="shared" si="56"/>
        <v>12.6</v>
      </c>
      <c r="J280" s="101"/>
      <c r="K280" s="101"/>
      <c r="L280" s="101"/>
      <c r="M280" s="101"/>
      <c r="N280" s="101"/>
      <c r="O280" s="101">
        <f t="shared" si="54"/>
        <v>12.6</v>
      </c>
      <c r="P280" s="101">
        <v>1</v>
      </c>
      <c r="Q280" s="101">
        <f t="shared" si="55"/>
        <v>12.6</v>
      </c>
    </row>
    <row r="281" spans="1:17" s="110" customFormat="1" ht="12.75">
      <c r="A281" s="97" t="s">
        <v>525</v>
      </c>
      <c r="B281" s="98" t="s">
        <v>223</v>
      </c>
      <c r="C281" s="99" t="s">
        <v>1157</v>
      </c>
      <c r="D281" s="100" t="s">
        <v>496</v>
      </c>
      <c r="E281" s="101" t="s">
        <v>222</v>
      </c>
      <c r="F281" s="100">
        <v>126</v>
      </c>
      <c r="G281" s="103">
        <v>26</v>
      </c>
      <c r="H281" s="101">
        <f>0.85+0.005*F281</f>
        <v>1.48</v>
      </c>
      <c r="I281" s="101">
        <f t="shared" si="56"/>
        <v>38.48</v>
      </c>
      <c r="J281" s="103">
        <v>24</v>
      </c>
      <c r="K281" s="101">
        <v>3</v>
      </c>
      <c r="L281" s="101">
        <f>F281/K281</f>
        <v>42</v>
      </c>
      <c r="M281" s="101">
        <f>1+(L281/30-1)*0.4</f>
        <v>1.16</v>
      </c>
      <c r="N281" s="101">
        <f>J281*K281*M281</f>
        <v>83.52</v>
      </c>
      <c r="O281" s="101">
        <f t="shared" si="54"/>
        <v>122</v>
      </c>
      <c r="P281" s="101">
        <v>1</v>
      </c>
      <c r="Q281" s="101">
        <f t="shared" si="55"/>
        <v>122</v>
      </c>
    </row>
    <row r="282" spans="1:17" s="110" customFormat="1" ht="12.75">
      <c r="A282" s="97" t="s">
        <v>525</v>
      </c>
      <c r="B282" s="98" t="s">
        <v>223</v>
      </c>
      <c r="C282" s="99" t="s">
        <v>1127</v>
      </c>
      <c r="D282" s="100" t="s">
        <v>496</v>
      </c>
      <c r="E282" s="101" t="s">
        <v>226</v>
      </c>
      <c r="F282" s="100">
        <v>125</v>
      </c>
      <c r="G282" s="102">
        <v>15</v>
      </c>
      <c r="H282" s="101">
        <f>0.85+0.005*F282</f>
        <v>1.475</v>
      </c>
      <c r="I282" s="101">
        <f t="shared" si="56"/>
        <v>22.125</v>
      </c>
      <c r="J282" s="101"/>
      <c r="K282" s="101"/>
      <c r="L282" s="101"/>
      <c r="M282" s="101"/>
      <c r="N282" s="101"/>
      <c r="O282" s="101">
        <f t="shared" si="54"/>
        <v>22.125</v>
      </c>
      <c r="P282" s="101">
        <v>1</v>
      </c>
      <c r="Q282" s="101">
        <f t="shared" si="55"/>
        <v>22.125</v>
      </c>
    </row>
    <row r="283" spans="1:17" s="110" customFormat="1" ht="12.75">
      <c r="A283" s="104" t="s">
        <v>526</v>
      </c>
      <c r="B283" s="98" t="s">
        <v>223</v>
      </c>
      <c r="C283" s="99" t="s">
        <v>1075</v>
      </c>
      <c r="D283" s="100" t="s">
        <v>498</v>
      </c>
      <c r="E283" s="101" t="s">
        <v>222</v>
      </c>
      <c r="F283" s="100">
        <v>99</v>
      </c>
      <c r="G283" s="102">
        <v>40</v>
      </c>
      <c r="H283" s="101">
        <f>0.85+0.005*F283</f>
        <v>1.345</v>
      </c>
      <c r="I283" s="101">
        <f t="shared" si="56"/>
        <v>53.8</v>
      </c>
      <c r="J283" s="102"/>
      <c r="K283" s="101"/>
      <c r="L283" s="101"/>
      <c r="M283" s="101"/>
      <c r="N283" s="101"/>
      <c r="O283" s="101">
        <f t="shared" si="54"/>
        <v>53.8</v>
      </c>
      <c r="P283" s="101">
        <v>1.2</v>
      </c>
      <c r="Q283" s="101">
        <f t="shared" si="55"/>
        <v>64.55999999999999</v>
      </c>
    </row>
    <row r="284" spans="1:17" s="110" customFormat="1" ht="12">
      <c r="A284" s="97" t="s">
        <v>526</v>
      </c>
      <c r="B284" s="98" t="s">
        <v>223</v>
      </c>
      <c r="C284" s="99" t="s">
        <v>1158</v>
      </c>
      <c r="D284" s="100" t="s">
        <v>489</v>
      </c>
      <c r="E284" s="101" t="s">
        <v>222</v>
      </c>
      <c r="F284" s="100">
        <v>125</v>
      </c>
      <c r="G284" s="109">
        <v>40</v>
      </c>
      <c r="H284" s="101">
        <f>0.85+0.005*F284</f>
        <v>1.475</v>
      </c>
      <c r="I284" s="101">
        <f t="shared" si="56"/>
        <v>59</v>
      </c>
      <c r="J284" s="109"/>
      <c r="K284" s="101"/>
      <c r="L284" s="101"/>
      <c r="M284" s="101"/>
      <c r="N284" s="101"/>
      <c r="O284" s="101">
        <f t="shared" si="54"/>
        <v>59</v>
      </c>
      <c r="P284" s="101">
        <v>1.1</v>
      </c>
      <c r="Q284" s="101">
        <f t="shared" si="55"/>
        <v>64.9</v>
      </c>
    </row>
    <row r="285" spans="1:17" s="110" customFormat="1" ht="12.75">
      <c r="A285" s="97" t="s">
        <v>526</v>
      </c>
      <c r="B285" s="98" t="s">
        <v>223</v>
      </c>
      <c r="C285" s="99" t="s">
        <v>1159</v>
      </c>
      <c r="D285" s="108" t="s">
        <v>527</v>
      </c>
      <c r="E285" s="101" t="s">
        <v>226</v>
      </c>
      <c r="F285" s="100">
        <v>50</v>
      </c>
      <c r="G285" s="102">
        <v>10</v>
      </c>
      <c r="H285" s="101">
        <v>1.2</v>
      </c>
      <c r="I285" s="101">
        <f t="shared" si="56"/>
        <v>12</v>
      </c>
      <c r="J285" s="102">
        <v>2</v>
      </c>
      <c r="K285" s="101">
        <v>1</v>
      </c>
      <c r="L285" s="101">
        <f>F285/K285</f>
        <v>50</v>
      </c>
      <c r="M285" s="101">
        <f>1+(L285/30-1)*0.4</f>
        <v>1.2666666666666666</v>
      </c>
      <c r="N285" s="101">
        <f>J285*K285*M285</f>
        <v>2.533333333333333</v>
      </c>
      <c r="O285" s="101">
        <f t="shared" si="54"/>
        <v>14.533333333333333</v>
      </c>
      <c r="P285" s="101">
        <v>1.2</v>
      </c>
      <c r="Q285" s="101">
        <f t="shared" si="55"/>
        <v>17.439999999999998</v>
      </c>
    </row>
    <row r="286" spans="1:17" s="110" customFormat="1" ht="12.75">
      <c r="A286" s="97" t="s">
        <v>526</v>
      </c>
      <c r="B286" s="98" t="s">
        <v>223</v>
      </c>
      <c r="C286" s="99" t="s">
        <v>1160</v>
      </c>
      <c r="D286" s="100" t="s">
        <v>498</v>
      </c>
      <c r="E286" s="101" t="s">
        <v>226</v>
      </c>
      <c r="F286" s="100">
        <v>67</v>
      </c>
      <c r="G286" s="102">
        <v>40</v>
      </c>
      <c r="H286" s="101">
        <v>1.2</v>
      </c>
      <c r="I286" s="101">
        <f t="shared" si="56"/>
        <v>48</v>
      </c>
      <c r="J286" s="101"/>
      <c r="K286" s="101"/>
      <c r="L286" s="101"/>
      <c r="M286" s="101"/>
      <c r="N286" s="101"/>
      <c r="O286" s="101">
        <f t="shared" si="54"/>
        <v>48</v>
      </c>
      <c r="P286" s="101">
        <v>1.1</v>
      </c>
      <c r="Q286" s="101">
        <f t="shared" si="55"/>
        <v>52.800000000000004</v>
      </c>
    </row>
    <row r="287" spans="1:17" s="110" customFormat="1" ht="12.75">
      <c r="A287" s="97" t="s">
        <v>526</v>
      </c>
      <c r="B287" s="98" t="s">
        <v>223</v>
      </c>
      <c r="C287" s="99" t="s">
        <v>1160</v>
      </c>
      <c r="D287" s="100" t="s">
        <v>510</v>
      </c>
      <c r="E287" s="101" t="s">
        <v>222</v>
      </c>
      <c r="F287" s="100">
        <v>84</v>
      </c>
      <c r="G287" s="102">
        <v>40</v>
      </c>
      <c r="H287" s="101">
        <f>0.85+0.005*F287</f>
        <v>1.27</v>
      </c>
      <c r="I287" s="101">
        <f t="shared" si="56"/>
        <v>50.8</v>
      </c>
      <c r="J287" s="101"/>
      <c r="K287" s="101"/>
      <c r="L287" s="101"/>
      <c r="M287" s="101"/>
      <c r="N287" s="101"/>
      <c r="O287" s="101">
        <f t="shared" si="54"/>
        <v>50.8</v>
      </c>
      <c r="P287" s="101">
        <v>1.1</v>
      </c>
      <c r="Q287" s="101">
        <f t="shared" si="55"/>
        <v>55.88</v>
      </c>
    </row>
    <row r="288" spans="1:17" s="110" customFormat="1" ht="12.75">
      <c r="A288" s="97" t="s">
        <v>528</v>
      </c>
      <c r="B288" s="35" t="s">
        <v>219</v>
      </c>
      <c r="C288" s="99" t="s">
        <v>1122</v>
      </c>
      <c r="D288" s="100" t="s">
        <v>496</v>
      </c>
      <c r="E288" s="101" t="s">
        <v>226</v>
      </c>
      <c r="F288" s="100">
        <v>133</v>
      </c>
      <c r="G288" s="102">
        <v>7</v>
      </c>
      <c r="H288" s="101">
        <v>1.2</v>
      </c>
      <c r="I288" s="101">
        <f t="shared" si="56"/>
        <v>8.4</v>
      </c>
      <c r="J288" s="101">
        <v>10</v>
      </c>
      <c r="K288" s="101">
        <v>1</v>
      </c>
      <c r="L288" s="101">
        <v>44</v>
      </c>
      <c r="M288" s="101">
        <f>1+(L288/30-1)*0.4</f>
        <v>1.1866666666666665</v>
      </c>
      <c r="N288" s="101">
        <f>J288*K288*M288</f>
        <v>11.866666666666665</v>
      </c>
      <c r="O288" s="101">
        <f t="shared" si="54"/>
        <v>20.266666666666666</v>
      </c>
      <c r="P288" s="101">
        <v>1</v>
      </c>
      <c r="Q288" s="101">
        <f t="shared" si="55"/>
        <v>20.266666666666666</v>
      </c>
    </row>
    <row r="289" spans="1:17" s="110" customFormat="1" ht="12.75">
      <c r="A289" s="97" t="s">
        <v>528</v>
      </c>
      <c r="B289" s="35" t="s">
        <v>219</v>
      </c>
      <c r="C289" s="99" t="s">
        <v>1123</v>
      </c>
      <c r="D289" s="100" t="s">
        <v>490</v>
      </c>
      <c r="E289" s="101" t="s">
        <v>226</v>
      </c>
      <c r="F289" s="100">
        <v>125</v>
      </c>
      <c r="G289" s="102">
        <v>7</v>
      </c>
      <c r="H289" s="101">
        <f>0.85+0.005*F289</f>
        <v>1.475</v>
      </c>
      <c r="I289" s="101">
        <f t="shared" si="56"/>
        <v>10.325000000000001</v>
      </c>
      <c r="J289" s="101">
        <v>10</v>
      </c>
      <c r="K289" s="101">
        <v>1</v>
      </c>
      <c r="L289" s="101">
        <v>41</v>
      </c>
      <c r="M289" s="101">
        <f>1+(L289/30-1)*0.4</f>
        <v>1.1466666666666667</v>
      </c>
      <c r="N289" s="101">
        <f>J289*K289*M289</f>
        <v>11.466666666666667</v>
      </c>
      <c r="O289" s="101">
        <f t="shared" si="54"/>
        <v>21.791666666666668</v>
      </c>
      <c r="P289" s="101">
        <v>1</v>
      </c>
      <c r="Q289" s="101">
        <f t="shared" si="55"/>
        <v>21.791666666666668</v>
      </c>
    </row>
    <row r="290" spans="1:17" s="110" customFormat="1" ht="12.75">
      <c r="A290" s="115" t="s">
        <v>528</v>
      </c>
      <c r="B290" s="35" t="s">
        <v>219</v>
      </c>
      <c r="C290" s="99" t="s">
        <v>1161</v>
      </c>
      <c r="D290" s="108" t="s">
        <v>527</v>
      </c>
      <c r="E290" s="100" t="s">
        <v>226</v>
      </c>
      <c r="F290" s="100">
        <v>50</v>
      </c>
      <c r="G290" s="102">
        <v>8</v>
      </c>
      <c r="H290" s="101">
        <v>1.2</v>
      </c>
      <c r="I290" s="101">
        <f t="shared" si="56"/>
        <v>9.6</v>
      </c>
      <c r="J290" s="101">
        <v>4</v>
      </c>
      <c r="K290" s="101">
        <v>1</v>
      </c>
      <c r="L290" s="101">
        <f>F290/K290</f>
        <v>50</v>
      </c>
      <c r="M290" s="101">
        <f>1+(L290/30-1)*0.4</f>
        <v>1.2666666666666666</v>
      </c>
      <c r="N290" s="101">
        <f>J290*K290*M290</f>
        <v>5.066666666666666</v>
      </c>
      <c r="O290" s="101">
        <f t="shared" si="54"/>
        <v>14.666666666666666</v>
      </c>
      <c r="P290" s="101">
        <v>1</v>
      </c>
      <c r="Q290" s="101">
        <f t="shared" si="55"/>
        <v>14.666666666666666</v>
      </c>
    </row>
    <row r="291" spans="1:17" s="110" customFormat="1" ht="12.75">
      <c r="A291" s="97" t="s">
        <v>529</v>
      </c>
      <c r="B291" s="35" t="s">
        <v>266</v>
      </c>
      <c r="C291" s="98" t="s">
        <v>1162</v>
      </c>
      <c r="D291" s="100" t="s">
        <v>496</v>
      </c>
      <c r="E291" s="101" t="s">
        <v>226</v>
      </c>
      <c r="F291" s="100">
        <v>125</v>
      </c>
      <c r="H291" s="101"/>
      <c r="I291" s="101"/>
      <c r="J291" s="102">
        <v>28</v>
      </c>
      <c r="K291" s="101">
        <v>1</v>
      </c>
      <c r="L291" s="101">
        <v>125</v>
      </c>
      <c r="M291" s="101">
        <f>1+(L291/30-1)*0.4</f>
        <v>2.2666666666666666</v>
      </c>
      <c r="N291" s="101">
        <f>J291*K291*M291</f>
        <v>63.46666666666667</v>
      </c>
      <c r="O291" s="101">
        <f t="shared" si="54"/>
        <v>63.46666666666667</v>
      </c>
      <c r="P291" s="101">
        <v>1</v>
      </c>
      <c r="Q291" s="101">
        <f t="shared" si="55"/>
        <v>63.46666666666667</v>
      </c>
    </row>
    <row r="292" spans="1:19" s="110" customFormat="1" ht="13.5" thickBot="1">
      <c r="A292" s="116" t="s">
        <v>529</v>
      </c>
      <c r="B292" s="117" t="s">
        <v>266</v>
      </c>
      <c r="C292" s="118" t="s">
        <v>1044</v>
      </c>
      <c r="D292" s="119" t="s">
        <v>515</v>
      </c>
      <c r="E292" s="120" t="s">
        <v>226</v>
      </c>
      <c r="F292" s="119">
        <v>76</v>
      </c>
      <c r="G292" s="120"/>
      <c r="H292" s="120"/>
      <c r="I292" s="120"/>
      <c r="J292" s="121">
        <v>10</v>
      </c>
      <c r="K292" s="120">
        <v>2</v>
      </c>
      <c r="L292" s="120">
        <v>38</v>
      </c>
      <c r="M292" s="120">
        <f>1+(L292/30-1)*0.4</f>
        <v>1.1066666666666667</v>
      </c>
      <c r="N292" s="120">
        <f>J292*K292*M292</f>
        <v>22.133333333333333</v>
      </c>
      <c r="O292" s="120">
        <f t="shared" si="54"/>
        <v>22.133333333333333</v>
      </c>
      <c r="P292" s="120">
        <v>1</v>
      </c>
      <c r="Q292" s="120">
        <f t="shared" si="55"/>
        <v>22.133333333333333</v>
      </c>
      <c r="S292" s="110" t="s">
        <v>1021</v>
      </c>
    </row>
    <row r="293" spans="17:19" s="96" customFormat="1" ht="14.25">
      <c r="Q293" s="122">
        <f>SUM(Q2:Q292)</f>
        <v>11171.262666666666</v>
      </c>
      <c r="R293" s="96">
        <v>98</v>
      </c>
      <c r="S293" s="96">
        <f>Q293/R293</f>
        <v>113.99247619047618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9"/>
  <sheetViews>
    <sheetView zoomScalePageLayoutView="0" workbookViewId="0" topLeftCell="A153">
      <selection activeCell="N179" sqref="N179"/>
    </sheetView>
  </sheetViews>
  <sheetFormatPr defaultColWidth="9.00390625" defaultRowHeight="14.25"/>
  <cols>
    <col min="3" max="3" width="15.00390625" style="0" bestFit="1" customWidth="1"/>
    <col min="7" max="7" width="5.50390625" style="0" customWidth="1"/>
    <col min="8" max="8" width="7.00390625" style="0" customWidth="1"/>
    <col min="11" max="11" width="5.125" style="0" customWidth="1"/>
    <col min="12" max="12" width="6.125" style="0" customWidth="1"/>
    <col min="13" max="13" width="6.25390625" style="0" customWidth="1"/>
  </cols>
  <sheetData>
    <row r="1" spans="1:18" ht="36">
      <c r="A1" s="7" t="s">
        <v>102</v>
      </c>
      <c r="B1" s="8" t="s">
        <v>103</v>
      </c>
      <c r="C1" s="8" t="s">
        <v>530</v>
      </c>
      <c r="D1" s="8" t="s">
        <v>531</v>
      </c>
      <c r="E1" s="8" t="s">
        <v>532</v>
      </c>
      <c r="F1" s="8" t="s">
        <v>533</v>
      </c>
      <c r="G1" s="8" t="s">
        <v>108</v>
      </c>
      <c r="H1" s="8" t="s">
        <v>534</v>
      </c>
      <c r="I1" s="8" t="s">
        <v>535</v>
      </c>
      <c r="J1" s="8" t="s">
        <v>536</v>
      </c>
      <c r="K1" s="8" t="s">
        <v>537</v>
      </c>
      <c r="L1" s="8" t="s">
        <v>538</v>
      </c>
      <c r="M1" s="8" t="s">
        <v>539</v>
      </c>
      <c r="N1" s="8" t="s">
        <v>540</v>
      </c>
      <c r="O1" s="8" t="s">
        <v>541</v>
      </c>
      <c r="P1" s="8" t="s">
        <v>542</v>
      </c>
      <c r="Q1" s="8" t="s">
        <v>543</v>
      </c>
      <c r="R1" s="8" t="s">
        <v>544</v>
      </c>
    </row>
    <row r="2" spans="1:18" ht="14.25">
      <c r="A2" s="6" t="s">
        <v>130</v>
      </c>
      <c r="B2" s="4" t="s">
        <v>22</v>
      </c>
      <c r="C2" s="4" t="s">
        <v>545</v>
      </c>
      <c r="D2" s="4" t="s">
        <v>546</v>
      </c>
      <c r="E2" s="4" t="s">
        <v>547</v>
      </c>
      <c r="F2" s="4" t="s">
        <v>548</v>
      </c>
      <c r="G2" s="4">
        <v>36</v>
      </c>
      <c r="H2" s="4">
        <v>8</v>
      </c>
      <c r="I2" s="4">
        <v>1.2</v>
      </c>
      <c r="J2" s="4">
        <f>H2*I2</f>
        <v>9.6</v>
      </c>
      <c r="K2" s="4">
        <v>2</v>
      </c>
      <c r="L2" s="4">
        <v>1</v>
      </c>
      <c r="M2" s="4">
        <f>G2/L2</f>
        <v>36</v>
      </c>
      <c r="N2" s="4">
        <f>1+(M2/30-1)*0.4</f>
        <v>1.08</v>
      </c>
      <c r="O2" s="4">
        <f>K2*L2*N2</f>
        <v>2.16</v>
      </c>
      <c r="P2" s="4">
        <f aca="true" t="shared" si="0" ref="P2:P65">J2+O2</f>
        <v>11.76</v>
      </c>
      <c r="Q2" s="4">
        <v>1</v>
      </c>
      <c r="R2" s="4">
        <f aca="true" t="shared" si="1" ref="R2:R65">P2*Q2</f>
        <v>11.76</v>
      </c>
    </row>
    <row r="3" spans="1:18" s="9" customFormat="1" ht="14.25">
      <c r="A3" s="6" t="s">
        <v>130</v>
      </c>
      <c r="B3" s="4" t="s">
        <v>22</v>
      </c>
      <c r="C3" s="4" t="s">
        <v>545</v>
      </c>
      <c r="D3" s="4" t="s">
        <v>549</v>
      </c>
      <c r="E3" s="4" t="s">
        <v>550</v>
      </c>
      <c r="F3" s="4" t="s">
        <v>551</v>
      </c>
      <c r="G3" s="4">
        <v>83</v>
      </c>
      <c r="H3" s="4">
        <v>14</v>
      </c>
      <c r="I3" s="4">
        <f>0.85+0.005*G3</f>
        <v>1.2650000000000001</v>
      </c>
      <c r="J3" s="4">
        <f>H3*I3</f>
        <v>17.71</v>
      </c>
      <c r="K3" s="4"/>
      <c r="L3" s="4"/>
      <c r="M3" s="4"/>
      <c r="N3" s="4"/>
      <c r="O3" s="4"/>
      <c r="P3" s="4">
        <f t="shared" si="0"/>
        <v>17.71</v>
      </c>
      <c r="Q3" s="4">
        <v>1</v>
      </c>
      <c r="R3" s="4">
        <f t="shared" si="1"/>
        <v>17.71</v>
      </c>
    </row>
    <row r="4" spans="1:18" ht="14.25">
      <c r="A4" s="6" t="s">
        <v>130</v>
      </c>
      <c r="B4" s="4" t="s">
        <v>22</v>
      </c>
      <c r="C4" s="4" t="s">
        <v>545</v>
      </c>
      <c r="D4" s="4" t="s">
        <v>552</v>
      </c>
      <c r="E4" s="4" t="s">
        <v>547</v>
      </c>
      <c r="F4" s="4" t="s">
        <v>548</v>
      </c>
      <c r="G4" s="4">
        <v>96</v>
      </c>
      <c r="H4" s="4"/>
      <c r="I4" s="4"/>
      <c r="J4" s="4"/>
      <c r="K4" s="4">
        <v>10</v>
      </c>
      <c r="L4" s="4">
        <v>1</v>
      </c>
      <c r="M4" s="4">
        <f aca="true" t="shared" si="2" ref="M4:M12">G4/L4</f>
        <v>96</v>
      </c>
      <c r="N4" s="4">
        <f aca="true" t="shared" si="3" ref="N4:N12">1+(M4/30-1)*0.4</f>
        <v>1.8800000000000001</v>
      </c>
      <c r="O4" s="4">
        <f aca="true" t="shared" si="4" ref="O4:O12">K4*L4*N4</f>
        <v>18.8</v>
      </c>
      <c r="P4" s="4">
        <f t="shared" si="0"/>
        <v>18.8</v>
      </c>
      <c r="Q4" s="4">
        <v>1</v>
      </c>
      <c r="R4" s="4">
        <f t="shared" si="1"/>
        <v>18.8</v>
      </c>
    </row>
    <row r="5" spans="1:18" ht="14.25">
      <c r="A5" s="6" t="s">
        <v>130</v>
      </c>
      <c r="B5" s="4" t="s">
        <v>22</v>
      </c>
      <c r="C5" s="4" t="s">
        <v>545</v>
      </c>
      <c r="D5" s="4" t="s">
        <v>553</v>
      </c>
      <c r="E5" s="4" t="s">
        <v>550</v>
      </c>
      <c r="F5" s="4" t="s">
        <v>551</v>
      </c>
      <c r="G5" s="4">
        <v>56</v>
      </c>
      <c r="H5" s="4">
        <v>16</v>
      </c>
      <c r="I5" s="4">
        <v>1.2</v>
      </c>
      <c r="J5" s="4">
        <f aca="true" t="shared" si="5" ref="J5:J16">H5*I5</f>
        <v>19.2</v>
      </c>
      <c r="K5" s="4">
        <v>4</v>
      </c>
      <c r="L5" s="4">
        <v>1</v>
      </c>
      <c r="M5" s="4">
        <f t="shared" si="2"/>
        <v>56</v>
      </c>
      <c r="N5" s="4">
        <f t="shared" si="3"/>
        <v>1.3466666666666667</v>
      </c>
      <c r="O5" s="4">
        <f t="shared" si="4"/>
        <v>5.386666666666667</v>
      </c>
      <c r="P5" s="4">
        <f t="shared" si="0"/>
        <v>24.586666666666666</v>
      </c>
      <c r="Q5" s="4">
        <v>1</v>
      </c>
      <c r="R5" s="4">
        <f t="shared" si="1"/>
        <v>24.586666666666666</v>
      </c>
    </row>
    <row r="6" spans="1:18" ht="14.25">
      <c r="A6" s="6" t="s">
        <v>130</v>
      </c>
      <c r="B6" s="4" t="s">
        <v>22</v>
      </c>
      <c r="C6" s="4" t="s">
        <v>545</v>
      </c>
      <c r="D6" s="4" t="s">
        <v>554</v>
      </c>
      <c r="E6" s="4" t="s">
        <v>555</v>
      </c>
      <c r="F6" s="4" t="s">
        <v>548</v>
      </c>
      <c r="G6" s="4">
        <v>74</v>
      </c>
      <c r="H6" s="4">
        <v>16</v>
      </c>
      <c r="I6" s="4">
        <f>0.85+0.005*G6</f>
        <v>1.22</v>
      </c>
      <c r="J6" s="4">
        <f t="shared" si="5"/>
        <v>19.52</v>
      </c>
      <c r="K6" s="4">
        <v>4</v>
      </c>
      <c r="L6" s="4">
        <v>2</v>
      </c>
      <c r="M6" s="4">
        <f t="shared" si="2"/>
        <v>37</v>
      </c>
      <c r="N6" s="4">
        <f t="shared" si="3"/>
        <v>1.0933333333333333</v>
      </c>
      <c r="O6" s="4">
        <f t="shared" si="4"/>
        <v>8.746666666666666</v>
      </c>
      <c r="P6" s="4">
        <f t="shared" si="0"/>
        <v>28.266666666666666</v>
      </c>
      <c r="Q6" s="4">
        <v>1</v>
      </c>
      <c r="R6" s="4">
        <f t="shared" si="1"/>
        <v>28.266666666666666</v>
      </c>
    </row>
    <row r="7" spans="1:18" ht="14.25">
      <c r="A7" s="6" t="s">
        <v>130</v>
      </c>
      <c r="B7" s="4" t="s">
        <v>22</v>
      </c>
      <c r="C7" s="4" t="s">
        <v>545</v>
      </c>
      <c r="D7" s="4" t="s">
        <v>556</v>
      </c>
      <c r="E7" s="4" t="s">
        <v>557</v>
      </c>
      <c r="F7" s="4" t="s">
        <v>548</v>
      </c>
      <c r="G7" s="4">
        <v>35</v>
      </c>
      <c r="H7" s="4">
        <v>28</v>
      </c>
      <c r="I7" s="4">
        <v>1.2</v>
      </c>
      <c r="J7" s="4">
        <f t="shared" si="5"/>
        <v>33.6</v>
      </c>
      <c r="K7" s="4">
        <v>2</v>
      </c>
      <c r="L7" s="4">
        <v>1</v>
      </c>
      <c r="M7" s="4">
        <f t="shared" si="2"/>
        <v>35</v>
      </c>
      <c r="N7" s="4">
        <f t="shared" si="3"/>
        <v>1.0666666666666667</v>
      </c>
      <c r="O7" s="4">
        <f t="shared" si="4"/>
        <v>2.1333333333333333</v>
      </c>
      <c r="P7" s="4">
        <f t="shared" si="0"/>
        <v>35.733333333333334</v>
      </c>
      <c r="Q7" s="4">
        <v>1</v>
      </c>
      <c r="R7" s="4">
        <f t="shared" si="1"/>
        <v>35.733333333333334</v>
      </c>
    </row>
    <row r="8" spans="1:18" s="9" customFormat="1" ht="14.25">
      <c r="A8" s="6" t="s">
        <v>130</v>
      </c>
      <c r="B8" s="4" t="s">
        <v>22</v>
      </c>
      <c r="C8" s="4" t="s">
        <v>545</v>
      </c>
      <c r="D8" s="4" t="s">
        <v>558</v>
      </c>
      <c r="E8" s="4" t="s">
        <v>557</v>
      </c>
      <c r="F8" s="4" t="s">
        <v>551</v>
      </c>
      <c r="G8" s="4">
        <v>112</v>
      </c>
      <c r="H8" s="4">
        <v>14</v>
      </c>
      <c r="I8" s="4">
        <f aca="true" t="shared" si="6" ref="I8:I16">0.85+0.005*G8</f>
        <v>1.4100000000000001</v>
      </c>
      <c r="J8" s="4">
        <f t="shared" si="5"/>
        <v>19.740000000000002</v>
      </c>
      <c r="K8" s="4">
        <v>6</v>
      </c>
      <c r="L8" s="4">
        <v>2</v>
      </c>
      <c r="M8" s="4">
        <f t="shared" si="2"/>
        <v>56</v>
      </c>
      <c r="N8" s="4">
        <f t="shared" si="3"/>
        <v>1.3466666666666667</v>
      </c>
      <c r="O8" s="4">
        <f t="shared" si="4"/>
        <v>16.16</v>
      </c>
      <c r="P8" s="4">
        <f t="shared" si="0"/>
        <v>35.900000000000006</v>
      </c>
      <c r="Q8" s="4">
        <v>1</v>
      </c>
      <c r="R8" s="4">
        <f t="shared" si="1"/>
        <v>35.900000000000006</v>
      </c>
    </row>
    <row r="9" spans="1:18" ht="14.25">
      <c r="A9" s="6" t="s">
        <v>130</v>
      </c>
      <c r="B9" s="4" t="s">
        <v>22</v>
      </c>
      <c r="C9" s="4" t="s">
        <v>545</v>
      </c>
      <c r="D9" s="4" t="s">
        <v>559</v>
      </c>
      <c r="E9" s="4" t="s">
        <v>547</v>
      </c>
      <c r="F9" s="4" t="s">
        <v>548</v>
      </c>
      <c r="G9" s="4">
        <v>96</v>
      </c>
      <c r="H9" s="4">
        <v>20</v>
      </c>
      <c r="I9" s="4">
        <f t="shared" si="6"/>
        <v>1.33</v>
      </c>
      <c r="J9" s="4">
        <f t="shared" si="5"/>
        <v>26.6</v>
      </c>
      <c r="K9" s="4">
        <v>10</v>
      </c>
      <c r="L9" s="4">
        <v>2</v>
      </c>
      <c r="M9" s="4">
        <f t="shared" si="2"/>
        <v>48</v>
      </c>
      <c r="N9" s="4">
        <f t="shared" si="3"/>
        <v>1.24</v>
      </c>
      <c r="O9" s="4">
        <f t="shared" si="4"/>
        <v>24.8</v>
      </c>
      <c r="P9" s="4">
        <f t="shared" si="0"/>
        <v>51.400000000000006</v>
      </c>
      <c r="Q9" s="4">
        <v>1</v>
      </c>
      <c r="R9" s="4">
        <f t="shared" si="1"/>
        <v>51.400000000000006</v>
      </c>
    </row>
    <row r="10" spans="1:18" ht="14.25">
      <c r="A10" s="6" t="s">
        <v>130</v>
      </c>
      <c r="B10" s="4" t="s">
        <v>22</v>
      </c>
      <c r="C10" s="4" t="s">
        <v>545</v>
      </c>
      <c r="D10" s="4" t="s">
        <v>560</v>
      </c>
      <c r="E10" s="4" t="s">
        <v>547</v>
      </c>
      <c r="F10" s="4" t="s">
        <v>551</v>
      </c>
      <c r="G10" s="4">
        <v>96</v>
      </c>
      <c r="H10" s="4">
        <v>18</v>
      </c>
      <c r="I10" s="4">
        <f t="shared" si="6"/>
        <v>1.33</v>
      </c>
      <c r="J10" s="4">
        <f t="shared" si="5"/>
        <v>23.94</v>
      </c>
      <c r="K10" s="4">
        <v>12</v>
      </c>
      <c r="L10" s="4">
        <v>2</v>
      </c>
      <c r="M10" s="4">
        <f t="shared" si="2"/>
        <v>48</v>
      </c>
      <c r="N10" s="4">
        <f t="shared" si="3"/>
        <v>1.24</v>
      </c>
      <c r="O10" s="4">
        <f t="shared" si="4"/>
        <v>29.759999999999998</v>
      </c>
      <c r="P10" s="4">
        <f t="shared" si="0"/>
        <v>53.7</v>
      </c>
      <c r="Q10" s="4">
        <v>1</v>
      </c>
      <c r="R10" s="4">
        <f t="shared" si="1"/>
        <v>53.7</v>
      </c>
    </row>
    <row r="11" spans="1:18" ht="14.25">
      <c r="A11" s="6" t="s">
        <v>561</v>
      </c>
      <c r="B11" s="4" t="s">
        <v>2</v>
      </c>
      <c r="C11" s="4" t="s">
        <v>545</v>
      </c>
      <c r="D11" s="4" t="s">
        <v>3</v>
      </c>
      <c r="E11" s="4" t="s">
        <v>432</v>
      </c>
      <c r="F11" s="4" t="s">
        <v>548</v>
      </c>
      <c r="G11" s="4">
        <v>75</v>
      </c>
      <c r="H11" s="4">
        <v>4</v>
      </c>
      <c r="I11" s="4">
        <f t="shared" si="6"/>
        <v>1.225</v>
      </c>
      <c r="J11" s="4">
        <f t="shared" si="5"/>
        <v>4.9</v>
      </c>
      <c r="K11" s="4">
        <v>1</v>
      </c>
      <c r="L11" s="4">
        <v>2</v>
      </c>
      <c r="M11" s="4">
        <f t="shared" si="2"/>
        <v>37.5</v>
      </c>
      <c r="N11" s="4">
        <f t="shared" si="3"/>
        <v>1.1</v>
      </c>
      <c r="O11" s="4">
        <f t="shared" si="4"/>
        <v>2.2</v>
      </c>
      <c r="P11" s="4">
        <f t="shared" si="0"/>
        <v>7.1000000000000005</v>
      </c>
      <c r="Q11" s="4">
        <v>1</v>
      </c>
      <c r="R11" s="4">
        <f t="shared" si="1"/>
        <v>7.1000000000000005</v>
      </c>
    </row>
    <row r="12" spans="1:18" ht="14.25">
      <c r="A12" s="6" t="s">
        <v>562</v>
      </c>
      <c r="B12" s="4" t="s">
        <v>563</v>
      </c>
      <c r="C12" s="4" t="s">
        <v>564</v>
      </c>
      <c r="D12" s="4" t="s">
        <v>163</v>
      </c>
      <c r="E12" s="4" t="s">
        <v>565</v>
      </c>
      <c r="F12" s="4" t="s">
        <v>548</v>
      </c>
      <c r="G12" s="4">
        <v>96</v>
      </c>
      <c r="H12" s="4">
        <v>12</v>
      </c>
      <c r="I12" s="4">
        <f t="shared" si="6"/>
        <v>1.33</v>
      </c>
      <c r="J12" s="4">
        <f t="shared" si="5"/>
        <v>15.96</v>
      </c>
      <c r="K12" s="4">
        <v>2</v>
      </c>
      <c r="L12" s="4">
        <v>2</v>
      </c>
      <c r="M12" s="4">
        <f t="shared" si="2"/>
        <v>48</v>
      </c>
      <c r="N12" s="4">
        <f t="shared" si="3"/>
        <v>1.24</v>
      </c>
      <c r="O12" s="4">
        <f t="shared" si="4"/>
        <v>4.96</v>
      </c>
      <c r="P12" s="4">
        <f t="shared" si="0"/>
        <v>20.92</v>
      </c>
      <c r="Q12" s="4">
        <v>1</v>
      </c>
      <c r="R12" s="4">
        <f t="shared" si="1"/>
        <v>20.92</v>
      </c>
    </row>
    <row r="13" spans="1:18" ht="14.25">
      <c r="A13" s="6" t="s">
        <v>562</v>
      </c>
      <c r="B13" s="4" t="s">
        <v>563</v>
      </c>
      <c r="C13" s="4" t="s">
        <v>564</v>
      </c>
      <c r="D13" s="4" t="s">
        <v>163</v>
      </c>
      <c r="E13" s="4" t="s">
        <v>547</v>
      </c>
      <c r="F13" s="4" t="s">
        <v>551</v>
      </c>
      <c r="G13" s="4">
        <v>96</v>
      </c>
      <c r="H13" s="4">
        <v>20</v>
      </c>
      <c r="I13" s="4">
        <f t="shared" si="6"/>
        <v>1.33</v>
      </c>
      <c r="J13" s="4">
        <f t="shared" si="5"/>
        <v>26.6</v>
      </c>
      <c r="K13" s="4"/>
      <c r="L13" s="4"/>
      <c r="M13" s="4"/>
      <c r="N13" s="4"/>
      <c r="O13" s="4"/>
      <c r="P13" s="4">
        <f t="shared" si="0"/>
        <v>26.6</v>
      </c>
      <c r="Q13" s="4">
        <v>1</v>
      </c>
      <c r="R13" s="4">
        <f t="shared" si="1"/>
        <v>26.6</v>
      </c>
    </row>
    <row r="14" spans="1:18" ht="14.25">
      <c r="A14" s="6" t="s">
        <v>562</v>
      </c>
      <c r="B14" s="4" t="s">
        <v>563</v>
      </c>
      <c r="C14" s="4" t="s">
        <v>564</v>
      </c>
      <c r="D14" s="4" t="s">
        <v>566</v>
      </c>
      <c r="E14" s="4" t="s">
        <v>550</v>
      </c>
      <c r="F14" s="4" t="s">
        <v>551</v>
      </c>
      <c r="G14" s="4">
        <v>125</v>
      </c>
      <c r="H14" s="4">
        <v>16</v>
      </c>
      <c r="I14" s="4">
        <f t="shared" si="6"/>
        <v>1.475</v>
      </c>
      <c r="J14" s="4">
        <f t="shared" si="5"/>
        <v>23.6</v>
      </c>
      <c r="K14" s="4">
        <v>20</v>
      </c>
      <c r="L14" s="4">
        <v>3</v>
      </c>
      <c r="M14" s="4">
        <f>G14/L14</f>
        <v>41.666666666666664</v>
      </c>
      <c r="N14" s="4">
        <f>1+(M14/30-1)*0.4</f>
        <v>1.1555555555555554</v>
      </c>
      <c r="O14" s="4">
        <f>K14*L14*N14</f>
        <v>69.33333333333333</v>
      </c>
      <c r="P14" s="4">
        <f t="shared" si="0"/>
        <v>92.93333333333334</v>
      </c>
      <c r="Q14" s="4">
        <v>1</v>
      </c>
      <c r="R14" s="4">
        <f t="shared" si="1"/>
        <v>92.93333333333334</v>
      </c>
    </row>
    <row r="15" spans="1:18" ht="14.25">
      <c r="A15" s="6" t="s">
        <v>26</v>
      </c>
      <c r="B15" s="4" t="s">
        <v>27</v>
      </c>
      <c r="C15" s="4" t="s">
        <v>564</v>
      </c>
      <c r="D15" s="4" t="s">
        <v>567</v>
      </c>
      <c r="E15" s="4" t="s">
        <v>557</v>
      </c>
      <c r="F15" s="4" t="s">
        <v>551</v>
      </c>
      <c r="G15" s="4">
        <v>112</v>
      </c>
      <c r="H15" s="4">
        <v>10</v>
      </c>
      <c r="I15" s="4">
        <f t="shared" si="6"/>
        <v>1.4100000000000001</v>
      </c>
      <c r="J15" s="4">
        <f t="shared" si="5"/>
        <v>14.100000000000001</v>
      </c>
      <c r="K15" s="4"/>
      <c r="L15" s="4"/>
      <c r="M15" s="4"/>
      <c r="N15" s="4"/>
      <c r="O15" s="4"/>
      <c r="P15" s="4">
        <f t="shared" si="0"/>
        <v>14.100000000000001</v>
      </c>
      <c r="Q15" s="4">
        <v>1</v>
      </c>
      <c r="R15" s="4">
        <f t="shared" si="1"/>
        <v>14.100000000000001</v>
      </c>
    </row>
    <row r="16" spans="1:18" ht="14.25">
      <c r="A16" s="6" t="s">
        <v>156</v>
      </c>
      <c r="B16" s="4" t="s">
        <v>563</v>
      </c>
      <c r="C16" s="4" t="s">
        <v>564</v>
      </c>
      <c r="D16" s="4" t="s">
        <v>567</v>
      </c>
      <c r="E16" s="4" t="s">
        <v>557</v>
      </c>
      <c r="F16" s="4" t="s">
        <v>551</v>
      </c>
      <c r="G16" s="4">
        <v>112</v>
      </c>
      <c r="H16" s="4">
        <v>10</v>
      </c>
      <c r="I16" s="4">
        <f t="shared" si="6"/>
        <v>1.4100000000000001</v>
      </c>
      <c r="J16" s="4">
        <f t="shared" si="5"/>
        <v>14.100000000000001</v>
      </c>
      <c r="K16" s="4"/>
      <c r="L16" s="4"/>
      <c r="M16" s="4"/>
      <c r="N16" s="4"/>
      <c r="O16" s="4"/>
      <c r="P16" s="4">
        <f t="shared" si="0"/>
        <v>14.100000000000001</v>
      </c>
      <c r="Q16" s="4">
        <v>1</v>
      </c>
      <c r="R16" s="4">
        <f t="shared" si="1"/>
        <v>14.100000000000001</v>
      </c>
    </row>
    <row r="17" spans="1:18" ht="14.25">
      <c r="A17" s="6" t="s">
        <v>156</v>
      </c>
      <c r="B17" s="4" t="s">
        <v>563</v>
      </c>
      <c r="C17" s="4" t="s">
        <v>564</v>
      </c>
      <c r="D17" s="4" t="s">
        <v>568</v>
      </c>
      <c r="E17" s="4" t="s">
        <v>569</v>
      </c>
      <c r="F17" s="4" t="s">
        <v>548</v>
      </c>
      <c r="G17" s="4">
        <v>89</v>
      </c>
      <c r="H17" s="4"/>
      <c r="I17" s="4"/>
      <c r="J17" s="4"/>
      <c r="K17" s="4">
        <v>8</v>
      </c>
      <c r="L17" s="4">
        <v>2</v>
      </c>
      <c r="M17" s="4">
        <f aca="true" t="shared" si="7" ref="M17:M27">G17/L17</f>
        <v>44.5</v>
      </c>
      <c r="N17" s="4">
        <f>1+(M17/30-1)*0.4</f>
        <v>1.1933333333333334</v>
      </c>
      <c r="O17" s="4">
        <f aca="true" t="shared" si="8" ref="O17:O27">K17*L17*N17</f>
        <v>19.093333333333334</v>
      </c>
      <c r="P17" s="4">
        <f t="shared" si="0"/>
        <v>19.093333333333334</v>
      </c>
      <c r="Q17" s="4">
        <v>1</v>
      </c>
      <c r="R17" s="4">
        <f t="shared" si="1"/>
        <v>19.093333333333334</v>
      </c>
    </row>
    <row r="18" spans="1:18" ht="14.25">
      <c r="A18" s="6" t="s">
        <v>156</v>
      </c>
      <c r="B18" s="4" t="s">
        <v>563</v>
      </c>
      <c r="C18" s="4" t="s">
        <v>564</v>
      </c>
      <c r="D18" s="4" t="s">
        <v>157</v>
      </c>
      <c r="E18" s="4" t="s">
        <v>565</v>
      </c>
      <c r="F18" s="4" t="s">
        <v>551</v>
      </c>
      <c r="G18" s="4">
        <v>132</v>
      </c>
      <c r="H18" s="4"/>
      <c r="I18" s="4"/>
      <c r="J18" s="4"/>
      <c r="K18" s="4">
        <v>12</v>
      </c>
      <c r="L18" s="4">
        <v>3</v>
      </c>
      <c r="M18" s="4">
        <f t="shared" si="7"/>
        <v>44</v>
      </c>
      <c r="N18" s="4">
        <f>1+(M18/30-1)*0.4</f>
        <v>1.1866666666666665</v>
      </c>
      <c r="O18" s="4">
        <f t="shared" si="8"/>
        <v>42.72</v>
      </c>
      <c r="P18" s="4">
        <f t="shared" si="0"/>
        <v>42.72</v>
      </c>
      <c r="Q18" s="4">
        <v>1</v>
      </c>
      <c r="R18" s="4">
        <f t="shared" si="1"/>
        <v>42.72</v>
      </c>
    </row>
    <row r="19" spans="1:18" ht="14.25">
      <c r="A19" s="6" t="s">
        <v>156</v>
      </c>
      <c r="B19" s="4" t="s">
        <v>563</v>
      </c>
      <c r="C19" s="4" t="s">
        <v>564</v>
      </c>
      <c r="D19" s="4" t="s">
        <v>570</v>
      </c>
      <c r="E19" s="4" t="s">
        <v>571</v>
      </c>
      <c r="F19" s="4" t="s">
        <v>548</v>
      </c>
      <c r="G19" s="4">
        <v>25</v>
      </c>
      <c r="H19" s="4">
        <v>30</v>
      </c>
      <c r="I19" s="4">
        <v>1.2</v>
      </c>
      <c r="J19" s="4">
        <f>H19*I19</f>
        <v>36</v>
      </c>
      <c r="K19" s="4">
        <v>10</v>
      </c>
      <c r="L19" s="4">
        <v>1</v>
      </c>
      <c r="M19" s="4">
        <f t="shared" si="7"/>
        <v>25</v>
      </c>
      <c r="N19" s="4">
        <f>1+(M19/30-1)*0.6</f>
        <v>0.9</v>
      </c>
      <c r="O19" s="4">
        <f t="shared" si="8"/>
        <v>9</v>
      </c>
      <c r="P19" s="4">
        <f t="shared" si="0"/>
        <v>45</v>
      </c>
      <c r="Q19" s="4">
        <v>1</v>
      </c>
      <c r="R19" s="4">
        <f t="shared" si="1"/>
        <v>45</v>
      </c>
    </row>
    <row r="20" spans="1:18" ht="14.25">
      <c r="A20" s="6" t="s">
        <v>572</v>
      </c>
      <c r="B20" s="4" t="s">
        <v>27</v>
      </c>
      <c r="C20" s="4" t="s">
        <v>564</v>
      </c>
      <c r="D20" s="4" t="s">
        <v>4</v>
      </c>
      <c r="E20" s="4" t="s">
        <v>555</v>
      </c>
      <c r="F20" s="4" t="s">
        <v>548</v>
      </c>
      <c r="G20" s="4">
        <v>87</v>
      </c>
      <c r="H20" s="4">
        <v>20</v>
      </c>
      <c r="I20" s="4">
        <f>0.85+0.005*G20</f>
        <v>1.285</v>
      </c>
      <c r="J20" s="4">
        <f>H20*I20</f>
        <v>25.7</v>
      </c>
      <c r="K20" s="4">
        <v>10</v>
      </c>
      <c r="L20" s="4">
        <v>2</v>
      </c>
      <c r="M20" s="4">
        <f t="shared" si="7"/>
        <v>43.5</v>
      </c>
      <c r="N20" s="4">
        <f aca="true" t="shared" si="9" ref="N20:N27">1+(M20/30-1)*0.4</f>
        <v>1.18</v>
      </c>
      <c r="O20" s="4">
        <f t="shared" si="8"/>
        <v>23.599999999999998</v>
      </c>
      <c r="P20" s="4">
        <f t="shared" si="0"/>
        <v>49.3</v>
      </c>
      <c r="Q20" s="4">
        <v>1</v>
      </c>
      <c r="R20" s="4">
        <f t="shared" si="1"/>
        <v>49.3</v>
      </c>
    </row>
    <row r="21" spans="1:18" ht="14.25">
      <c r="A21" s="6" t="s">
        <v>573</v>
      </c>
      <c r="B21" s="4" t="s">
        <v>2</v>
      </c>
      <c r="C21" s="4" t="s">
        <v>564</v>
      </c>
      <c r="D21" s="4" t="s">
        <v>574</v>
      </c>
      <c r="E21" s="4" t="s">
        <v>547</v>
      </c>
      <c r="F21" s="4" t="s">
        <v>551</v>
      </c>
      <c r="G21" s="4">
        <v>96</v>
      </c>
      <c r="H21" s="4"/>
      <c r="I21" s="4"/>
      <c r="J21" s="4"/>
      <c r="K21" s="4">
        <v>2</v>
      </c>
      <c r="L21" s="4">
        <v>2</v>
      </c>
      <c r="M21" s="4">
        <f t="shared" si="7"/>
        <v>48</v>
      </c>
      <c r="N21" s="4">
        <f t="shared" si="9"/>
        <v>1.24</v>
      </c>
      <c r="O21" s="4">
        <f t="shared" si="8"/>
        <v>4.96</v>
      </c>
      <c r="P21" s="4">
        <f t="shared" si="0"/>
        <v>4.96</v>
      </c>
      <c r="Q21" s="4">
        <v>1</v>
      </c>
      <c r="R21" s="4">
        <f t="shared" si="1"/>
        <v>4.96</v>
      </c>
    </row>
    <row r="22" spans="1:18" ht="14.25">
      <c r="A22" s="6" t="s">
        <v>573</v>
      </c>
      <c r="B22" s="4" t="s">
        <v>2</v>
      </c>
      <c r="C22" s="4" t="s">
        <v>564</v>
      </c>
      <c r="D22" s="4" t="s">
        <v>575</v>
      </c>
      <c r="E22" s="4" t="s">
        <v>550</v>
      </c>
      <c r="F22" s="4" t="s">
        <v>551</v>
      </c>
      <c r="G22" s="4">
        <v>50</v>
      </c>
      <c r="H22" s="4"/>
      <c r="I22" s="4"/>
      <c r="J22" s="4"/>
      <c r="K22" s="4">
        <v>5</v>
      </c>
      <c r="L22" s="4">
        <v>1</v>
      </c>
      <c r="M22" s="4">
        <f t="shared" si="7"/>
        <v>50</v>
      </c>
      <c r="N22" s="4">
        <f t="shared" si="9"/>
        <v>1.2666666666666666</v>
      </c>
      <c r="O22" s="4">
        <f t="shared" si="8"/>
        <v>6.333333333333333</v>
      </c>
      <c r="P22" s="4">
        <f t="shared" si="0"/>
        <v>6.333333333333333</v>
      </c>
      <c r="Q22" s="4">
        <v>1</v>
      </c>
      <c r="R22" s="4">
        <f t="shared" si="1"/>
        <v>6.333333333333333</v>
      </c>
    </row>
    <row r="23" spans="1:18" ht="14.25">
      <c r="A23" s="6" t="s">
        <v>573</v>
      </c>
      <c r="B23" s="4" t="s">
        <v>2</v>
      </c>
      <c r="C23" s="4" t="s">
        <v>564</v>
      </c>
      <c r="D23" s="4" t="s">
        <v>576</v>
      </c>
      <c r="E23" s="4" t="s">
        <v>547</v>
      </c>
      <c r="F23" s="4" t="s">
        <v>551</v>
      </c>
      <c r="G23" s="4">
        <v>96</v>
      </c>
      <c r="H23" s="4"/>
      <c r="I23" s="4"/>
      <c r="J23" s="4"/>
      <c r="K23" s="4">
        <v>3</v>
      </c>
      <c r="L23" s="4">
        <v>2</v>
      </c>
      <c r="M23" s="4">
        <f t="shared" si="7"/>
        <v>48</v>
      </c>
      <c r="N23" s="4">
        <f t="shared" si="9"/>
        <v>1.24</v>
      </c>
      <c r="O23" s="4">
        <f t="shared" si="8"/>
        <v>7.4399999999999995</v>
      </c>
      <c r="P23" s="4">
        <f t="shared" si="0"/>
        <v>7.4399999999999995</v>
      </c>
      <c r="Q23" s="4">
        <v>1</v>
      </c>
      <c r="R23" s="4">
        <f t="shared" si="1"/>
        <v>7.4399999999999995</v>
      </c>
    </row>
    <row r="24" spans="1:18" ht="14.25">
      <c r="A24" s="6" t="s">
        <v>573</v>
      </c>
      <c r="B24" s="4" t="s">
        <v>2</v>
      </c>
      <c r="C24" s="4" t="s">
        <v>564</v>
      </c>
      <c r="D24" s="4" t="s">
        <v>577</v>
      </c>
      <c r="E24" s="4" t="s">
        <v>547</v>
      </c>
      <c r="F24" s="4" t="s">
        <v>548</v>
      </c>
      <c r="G24" s="4">
        <v>51</v>
      </c>
      <c r="H24" s="4"/>
      <c r="I24" s="4"/>
      <c r="J24" s="4"/>
      <c r="K24" s="4">
        <v>10</v>
      </c>
      <c r="L24" s="4">
        <v>1</v>
      </c>
      <c r="M24" s="4">
        <f t="shared" si="7"/>
        <v>51</v>
      </c>
      <c r="N24" s="4">
        <f t="shared" si="9"/>
        <v>1.28</v>
      </c>
      <c r="O24" s="4">
        <f t="shared" si="8"/>
        <v>12.8</v>
      </c>
      <c r="P24" s="4">
        <f t="shared" si="0"/>
        <v>12.8</v>
      </c>
      <c r="Q24" s="4">
        <v>1</v>
      </c>
      <c r="R24" s="4">
        <f t="shared" si="1"/>
        <v>12.8</v>
      </c>
    </row>
    <row r="25" spans="1:18" ht="14.25">
      <c r="A25" s="6" t="s">
        <v>573</v>
      </c>
      <c r="B25" s="4" t="s">
        <v>2</v>
      </c>
      <c r="C25" s="4" t="s">
        <v>564</v>
      </c>
      <c r="D25" s="4" t="s">
        <v>560</v>
      </c>
      <c r="E25" s="4" t="s">
        <v>547</v>
      </c>
      <c r="F25" s="4" t="s">
        <v>551</v>
      </c>
      <c r="G25" s="4">
        <v>96</v>
      </c>
      <c r="H25" s="4"/>
      <c r="I25" s="4"/>
      <c r="J25" s="4"/>
      <c r="K25" s="4">
        <v>6</v>
      </c>
      <c r="L25" s="4">
        <v>2</v>
      </c>
      <c r="M25" s="4">
        <f t="shared" si="7"/>
        <v>48</v>
      </c>
      <c r="N25" s="4">
        <f t="shared" si="9"/>
        <v>1.24</v>
      </c>
      <c r="O25" s="4">
        <f t="shared" si="8"/>
        <v>14.879999999999999</v>
      </c>
      <c r="P25" s="4">
        <f t="shared" si="0"/>
        <v>14.879999999999999</v>
      </c>
      <c r="Q25" s="4">
        <v>1</v>
      </c>
      <c r="R25" s="4">
        <f t="shared" si="1"/>
        <v>14.879999999999999</v>
      </c>
    </row>
    <row r="26" spans="1:18" ht="14.25">
      <c r="A26" s="6" t="s">
        <v>573</v>
      </c>
      <c r="B26" s="4" t="s">
        <v>2</v>
      </c>
      <c r="C26" s="4" t="s">
        <v>564</v>
      </c>
      <c r="D26" s="4" t="s">
        <v>287</v>
      </c>
      <c r="E26" s="4" t="s">
        <v>547</v>
      </c>
      <c r="F26" s="4" t="s">
        <v>551</v>
      </c>
      <c r="G26" s="4">
        <v>96</v>
      </c>
      <c r="H26" s="4"/>
      <c r="I26" s="4"/>
      <c r="J26" s="4"/>
      <c r="K26" s="4">
        <v>10</v>
      </c>
      <c r="L26" s="4">
        <v>1</v>
      </c>
      <c r="M26" s="4">
        <f t="shared" si="7"/>
        <v>96</v>
      </c>
      <c r="N26" s="4">
        <f t="shared" si="9"/>
        <v>1.8800000000000001</v>
      </c>
      <c r="O26" s="4">
        <f t="shared" si="8"/>
        <v>18.8</v>
      </c>
      <c r="P26" s="4">
        <f t="shared" si="0"/>
        <v>18.8</v>
      </c>
      <c r="Q26" s="4">
        <v>1</v>
      </c>
      <c r="R26" s="4">
        <f t="shared" si="1"/>
        <v>18.8</v>
      </c>
    </row>
    <row r="27" spans="1:18" ht="14.25">
      <c r="A27" s="6" t="s">
        <v>573</v>
      </c>
      <c r="B27" s="4" t="s">
        <v>2</v>
      </c>
      <c r="C27" s="4" t="s">
        <v>564</v>
      </c>
      <c r="D27" s="4" t="s">
        <v>578</v>
      </c>
      <c r="E27" s="4" t="s">
        <v>555</v>
      </c>
      <c r="F27" s="4" t="s">
        <v>548</v>
      </c>
      <c r="G27" s="4">
        <v>87</v>
      </c>
      <c r="H27" s="4"/>
      <c r="I27" s="4"/>
      <c r="J27" s="4"/>
      <c r="K27" s="4">
        <v>10</v>
      </c>
      <c r="L27" s="4">
        <v>2</v>
      </c>
      <c r="M27" s="4">
        <f t="shared" si="7"/>
        <v>43.5</v>
      </c>
      <c r="N27" s="4">
        <f t="shared" si="9"/>
        <v>1.18</v>
      </c>
      <c r="O27" s="4">
        <f t="shared" si="8"/>
        <v>23.599999999999998</v>
      </c>
      <c r="P27" s="4">
        <f t="shared" si="0"/>
        <v>23.599999999999998</v>
      </c>
      <c r="Q27" s="4">
        <v>1</v>
      </c>
      <c r="R27" s="4">
        <f t="shared" si="1"/>
        <v>23.599999999999998</v>
      </c>
    </row>
    <row r="28" spans="1:18" ht="14.25">
      <c r="A28" s="6" t="s">
        <v>579</v>
      </c>
      <c r="B28" s="4" t="s">
        <v>32</v>
      </c>
      <c r="C28" s="4" t="s">
        <v>545</v>
      </c>
      <c r="D28" s="4" t="s">
        <v>580</v>
      </c>
      <c r="E28" s="4" t="s">
        <v>557</v>
      </c>
      <c r="F28" s="4" t="s">
        <v>548</v>
      </c>
      <c r="G28" s="4">
        <v>39</v>
      </c>
      <c r="H28" s="4">
        <v>10</v>
      </c>
      <c r="I28" s="4">
        <v>1.2</v>
      </c>
      <c r="J28" s="4">
        <f>H28*I28</f>
        <v>12</v>
      </c>
      <c r="K28" s="4"/>
      <c r="L28" s="4"/>
      <c r="M28" s="4"/>
      <c r="N28" s="4"/>
      <c r="O28" s="4"/>
      <c r="P28" s="4">
        <f t="shared" si="0"/>
        <v>12</v>
      </c>
      <c r="Q28" s="4">
        <v>1</v>
      </c>
      <c r="R28" s="4">
        <f t="shared" si="1"/>
        <v>12</v>
      </c>
    </row>
    <row r="29" spans="1:18" ht="14.25">
      <c r="A29" s="6" t="s">
        <v>161</v>
      </c>
      <c r="B29" s="4" t="s">
        <v>27</v>
      </c>
      <c r="C29" s="4" t="s">
        <v>564</v>
      </c>
      <c r="D29" s="4" t="s">
        <v>566</v>
      </c>
      <c r="E29" s="4" t="s">
        <v>581</v>
      </c>
      <c r="F29" s="4" t="s">
        <v>551</v>
      </c>
      <c r="G29" s="4">
        <v>125</v>
      </c>
      <c r="H29" s="4">
        <v>6</v>
      </c>
      <c r="I29" s="4">
        <f>0.85+0.005*G29</f>
        <v>1.475</v>
      </c>
      <c r="J29" s="4">
        <f>H29*I29</f>
        <v>8.850000000000001</v>
      </c>
      <c r="K29" s="4"/>
      <c r="L29" s="4"/>
      <c r="M29" s="4"/>
      <c r="N29" s="4"/>
      <c r="O29" s="4"/>
      <c r="P29" s="4">
        <f t="shared" si="0"/>
        <v>8.850000000000001</v>
      </c>
      <c r="Q29" s="4">
        <v>1</v>
      </c>
      <c r="R29" s="4">
        <f t="shared" si="1"/>
        <v>8.850000000000001</v>
      </c>
    </row>
    <row r="30" spans="1:18" ht="14.25">
      <c r="A30" s="6" t="s">
        <v>161</v>
      </c>
      <c r="B30" s="4" t="s">
        <v>27</v>
      </c>
      <c r="C30" s="4" t="s">
        <v>564</v>
      </c>
      <c r="D30" s="4" t="s">
        <v>582</v>
      </c>
      <c r="E30" s="4" t="s">
        <v>432</v>
      </c>
      <c r="F30" s="4" t="s">
        <v>548</v>
      </c>
      <c r="G30" s="4">
        <v>109</v>
      </c>
      <c r="H30" s="4">
        <v>24</v>
      </c>
      <c r="I30" s="4">
        <f>0.85+0.005*G30</f>
        <v>1.395</v>
      </c>
      <c r="J30" s="4">
        <f>H30*I30</f>
        <v>33.480000000000004</v>
      </c>
      <c r="K30" s="4">
        <v>6</v>
      </c>
      <c r="L30" s="4">
        <v>2</v>
      </c>
      <c r="M30" s="4">
        <f aca="true" t="shared" si="10" ref="M30:M35">G30/L30</f>
        <v>54.5</v>
      </c>
      <c r="N30" s="4">
        <f aca="true" t="shared" si="11" ref="N30:N35">1+(M30/30-1)*0.4</f>
        <v>1.3266666666666667</v>
      </c>
      <c r="O30" s="4">
        <f aca="true" t="shared" si="12" ref="O30:O35">K30*L30*N30</f>
        <v>15.92</v>
      </c>
      <c r="P30" s="4">
        <f t="shared" si="0"/>
        <v>49.400000000000006</v>
      </c>
      <c r="Q30" s="4">
        <v>1.2</v>
      </c>
      <c r="R30" s="4">
        <f t="shared" si="1"/>
        <v>59.28</v>
      </c>
    </row>
    <row r="31" spans="1:18" ht="14.25">
      <c r="A31" s="6" t="s">
        <v>165</v>
      </c>
      <c r="B31" s="4" t="s">
        <v>563</v>
      </c>
      <c r="C31" s="4" t="s">
        <v>564</v>
      </c>
      <c r="D31" s="4" t="s">
        <v>40</v>
      </c>
      <c r="E31" s="4" t="s">
        <v>432</v>
      </c>
      <c r="F31" s="4" t="s">
        <v>548</v>
      </c>
      <c r="G31" s="4">
        <v>109</v>
      </c>
      <c r="H31" s="4">
        <v>12</v>
      </c>
      <c r="I31" s="4">
        <f>0.85+0.005*G31</f>
        <v>1.395</v>
      </c>
      <c r="J31" s="4">
        <f>H31*I31</f>
        <v>16.740000000000002</v>
      </c>
      <c r="K31" s="4">
        <v>6</v>
      </c>
      <c r="L31" s="4">
        <v>2</v>
      </c>
      <c r="M31" s="4">
        <f t="shared" si="10"/>
        <v>54.5</v>
      </c>
      <c r="N31" s="4">
        <f t="shared" si="11"/>
        <v>1.3266666666666667</v>
      </c>
      <c r="O31" s="4">
        <f t="shared" si="12"/>
        <v>15.92</v>
      </c>
      <c r="P31" s="4">
        <f t="shared" si="0"/>
        <v>32.660000000000004</v>
      </c>
      <c r="Q31" s="4">
        <v>1</v>
      </c>
      <c r="R31" s="4">
        <f t="shared" si="1"/>
        <v>32.660000000000004</v>
      </c>
    </row>
    <row r="32" spans="1:18" ht="14.25">
      <c r="A32" s="6" t="s">
        <v>165</v>
      </c>
      <c r="B32" s="4" t="s">
        <v>563</v>
      </c>
      <c r="C32" s="4" t="s">
        <v>564</v>
      </c>
      <c r="D32" s="4" t="s">
        <v>34</v>
      </c>
      <c r="E32" s="4" t="s">
        <v>555</v>
      </c>
      <c r="F32" s="4" t="s">
        <v>548</v>
      </c>
      <c r="G32" s="4">
        <v>87</v>
      </c>
      <c r="H32" s="4"/>
      <c r="I32" s="4"/>
      <c r="J32" s="4"/>
      <c r="K32" s="4">
        <v>16</v>
      </c>
      <c r="L32" s="4">
        <v>2</v>
      </c>
      <c r="M32" s="4">
        <f t="shared" si="10"/>
        <v>43.5</v>
      </c>
      <c r="N32" s="4">
        <f t="shared" si="11"/>
        <v>1.18</v>
      </c>
      <c r="O32" s="4">
        <f t="shared" si="12"/>
        <v>37.76</v>
      </c>
      <c r="P32" s="4">
        <f t="shared" si="0"/>
        <v>37.76</v>
      </c>
      <c r="Q32" s="4">
        <v>1</v>
      </c>
      <c r="R32" s="4">
        <f t="shared" si="1"/>
        <v>37.76</v>
      </c>
    </row>
    <row r="33" spans="1:18" ht="14.25">
      <c r="A33" s="6" t="s">
        <v>165</v>
      </c>
      <c r="B33" s="4" t="s">
        <v>563</v>
      </c>
      <c r="C33" s="4" t="s">
        <v>564</v>
      </c>
      <c r="D33" s="4" t="s">
        <v>583</v>
      </c>
      <c r="E33" s="4" t="s">
        <v>555</v>
      </c>
      <c r="F33" s="4" t="s">
        <v>548</v>
      </c>
      <c r="G33" s="4">
        <v>85</v>
      </c>
      <c r="H33" s="4">
        <v>24</v>
      </c>
      <c r="I33" s="4">
        <f>0.85+0.005*G33</f>
        <v>1.275</v>
      </c>
      <c r="J33" s="4">
        <f aca="true" t="shared" si="13" ref="J33:J44">H33*I33</f>
        <v>30.599999999999998</v>
      </c>
      <c r="K33" s="4">
        <v>16</v>
      </c>
      <c r="L33" s="4">
        <v>2</v>
      </c>
      <c r="M33" s="4">
        <f t="shared" si="10"/>
        <v>42.5</v>
      </c>
      <c r="N33" s="4">
        <f t="shared" si="11"/>
        <v>1.1666666666666667</v>
      </c>
      <c r="O33" s="4">
        <f t="shared" si="12"/>
        <v>37.333333333333336</v>
      </c>
      <c r="P33" s="4">
        <f t="shared" si="0"/>
        <v>67.93333333333334</v>
      </c>
      <c r="Q33" s="4">
        <v>1</v>
      </c>
      <c r="R33" s="4">
        <f t="shared" si="1"/>
        <v>67.93333333333334</v>
      </c>
    </row>
    <row r="34" spans="1:18" ht="14.25">
      <c r="A34" s="6" t="s">
        <v>584</v>
      </c>
      <c r="B34" s="4" t="s">
        <v>563</v>
      </c>
      <c r="C34" s="4" t="s">
        <v>585</v>
      </c>
      <c r="D34" s="4" t="s">
        <v>586</v>
      </c>
      <c r="E34" s="4" t="s">
        <v>587</v>
      </c>
      <c r="F34" s="4" t="s">
        <v>548</v>
      </c>
      <c r="G34" s="4">
        <v>130</v>
      </c>
      <c r="H34" s="4">
        <v>30</v>
      </c>
      <c r="I34" s="4">
        <f>0.85+0.005*G34</f>
        <v>1.5</v>
      </c>
      <c r="J34" s="4">
        <f t="shared" si="13"/>
        <v>45</v>
      </c>
      <c r="K34" s="4">
        <v>20</v>
      </c>
      <c r="L34" s="4">
        <v>3</v>
      </c>
      <c r="M34" s="4">
        <f t="shared" si="10"/>
        <v>43.333333333333336</v>
      </c>
      <c r="N34" s="4">
        <f t="shared" si="11"/>
        <v>1.1777777777777778</v>
      </c>
      <c r="O34" s="4">
        <f t="shared" si="12"/>
        <v>70.66666666666667</v>
      </c>
      <c r="P34" s="4">
        <f t="shared" si="0"/>
        <v>115.66666666666667</v>
      </c>
      <c r="Q34" s="4">
        <v>1</v>
      </c>
      <c r="R34" s="4">
        <f t="shared" si="1"/>
        <v>115.66666666666667</v>
      </c>
    </row>
    <row r="35" spans="1:18" ht="14.25">
      <c r="A35" s="6" t="s">
        <v>588</v>
      </c>
      <c r="B35" s="4" t="s">
        <v>563</v>
      </c>
      <c r="C35" s="4" t="s">
        <v>564</v>
      </c>
      <c r="D35" s="4" t="s">
        <v>589</v>
      </c>
      <c r="E35" s="4" t="s">
        <v>555</v>
      </c>
      <c r="F35" s="4" t="s">
        <v>548</v>
      </c>
      <c r="G35" s="4">
        <v>73</v>
      </c>
      <c r="H35" s="4">
        <v>16</v>
      </c>
      <c r="I35" s="4">
        <f>0.85+0.005*G35</f>
        <v>1.2149999999999999</v>
      </c>
      <c r="J35" s="4">
        <f t="shared" si="13"/>
        <v>19.439999999999998</v>
      </c>
      <c r="K35" s="4">
        <v>4</v>
      </c>
      <c r="L35" s="4">
        <v>2</v>
      </c>
      <c r="M35" s="4">
        <f t="shared" si="10"/>
        <v>36.5</v>
      </c>
      <c r="N35" s="4">
        <f t="shared" si="11"/>
        <v>1.0866666666666667</v>
      </c>
      <c r="O35" s="4">
        <f t="shared" si="12"/>
        <v>8.693333333333333</v>
      </c>
      <c r="P35" s="4">
        <f t="shared" si="0"/>
        <v>28.133333333333333</v>
      </c>
      <c r="Q35" s="4">
        <v>1</v>
      </c>
      <c r="R35" s="4">
        <f t="shared" si="1"/>
        <v>28.133333333333333</v>
      </c>
    </row>
    <row r="36" spans="1:18" ht="14.25">
      <c r="A36" s="6" t="s">
        <v>588</v>
      </c>
      <c r="B36" s="4" t="s">
        <v>563</v>
      </c>
      <c r="C36" s="4" t="s">
        <v>564</v>
      </c>
      <c r="D36" s="4" t="s">
        <v>575</v>
      </c>
      <c r="E36" s="4" t="s">
        <v>550</v>
      </c>
      <c r="F36" s="4" t="s">
        <v>551</v>
      </c>
      <c r="G36" s="4">
        <v>50</v>
      </c>
      <c r="H36" s="4">
        <v>30</v>
      </c>
      <c r="I36" s="4">
        <v>1.2</v>
      </c>
      <c r="J36" s="4">
        <f t="shared" si="13"/>
        <v>36</v>
      </c>
      <c r="K36" s="4"/>
      <c r="L36" s="4"/>
      <c r="M36" s="4"/>
      <c r="N36" s="4"/>
      <c r="O36" s="4"/>
      <c r="P36" s="4">
        <f t="shared" si="0"/>
        <v>36</v>
      </c>
      <c r="Q36" s="4">
        <v>1</v>
      </c>
      <c r="R36" s="4">
        <f t="shared" si="1"/>
        <v>36</v>
      </c>
    </row>
    <row r="37" spans="1:18" ht="14.25">
      <c r="A37" s="6" t="s">
        <v>590</v>
      </c>
      <c r="B37" s="4" t="s">
        <v>22</v>
      </c>
      <c r="C37" s="4" t="s">
        <v>564</v>
      </c>
      <c r="D37" s="4" t="s">
        <v>567</v>
      </c>
      <c r="E37" s="4" t="s">
        <v>557</v>
      </c>
      <c r="F37" s="4" t="s">
        <v>551</v>
      </c>
      <c r="G37" s="4">
        <v>112</v>
      </c>
      <c r="H37" s="4">
        <v>10</v>
      </c>
      <c r="I37" s="4">
        <f aca="true" t="shared" si="14" ref="I37:I42">0.85+0.005*G37</f>
        <v>1.4100000000000001</v>
      </c>
      <c r="J37" s="4">
        <f t="shared" si="13"/>
        <v>14.100000000000001</v>
      </c>
      <c r="K37" s="4"/>
      <c r="L37" s="4"/>
      <c r="M37" s="4"/>
      <c r="N37" s="4"/>
      <c r="O37" s="4"/>
      <c r="P37" s="4">
        <f t="shared" si="0"/>
        <v>14.100000000000001</v>
      </c>
      <c r="Q37" s="4">
        <v>1</v>
      </c>
      <c r="R37" s="4">
        <f t="shared" si="1"/>
        <v>14.100000000000001</v>
      </c>
    </row>
    <row r="38" spans="1:18" ht="14.25">
      <c r="A38" s="6" t="s">
        <v>590</v>
      </c>
      <c r="B38" s="4" t="s">
        <v>22</v>
      </c>
      <c r="C38" s="4" t="s">
        <v>564</v>
      </c>
      <c r="D38" s="4" t="s">
        <v>37</v>
      </c>
      <c r="E38" s="4" t="s">
        <v>555</v>
      </c>
      <c r="F38" s="4" t="s">
        <v>548</v>
      </c>
      <c r="G38" s="4">
        <v>87</v>
      </c>
      <c r="H38" s="4">
        <v>17</v>
      </c>
      <c r="I38" s="4">
        <f t="shared" si="14"/>
        <v>1.285</v>
      </c>
      <c r="J38" s="4">
        <f t="shared" si="13"/>
        <v>21.845</v>
      </c>
      <c r="K38" s="4">
        <v>3</v>
      </c>
      <c r="L38" s="4">
        <v>2</v>
      </c>
      <c r="M38" s="4">
        <f>G38/L38</f>
        <v>43.5</v>
      </c>
      <c r="N38" s="4">
        <f>1+(M38/30-1)*0.4</f>
        <v>1.18</v>
      </c>
      <c r="O38" s="4">
        <f>K38*L38*N38</f>
        <v>7.08</v>
      </c>
      <c r="P38" s="4">
        <f t="shared" si="0"/>
        <v>28.924999999999997</v>
      </c>
      <c r="Q38" s="4">
        <v>1</v>
      </c>
      <c r="R38" s="4">
        <f t="shared" si="1"/>
        <v>28.924999999999997</v>
      </c>
    </row>
    <row r="39" spans="1:18" ht="14.25">
      <c r="A39" s="6" t="s">
        <v>590</v>
      </c>
      <c r="B39" s="4" t="s">
        <v>22</v>
      </c>
      <c r="C39" s="4" t="s">
        <v>564</v>
      </c>
      <c r="D39" s="4" t="s">
        <v>591</v>
      </c>
      <c r="E39" s="4" t="s">
        <v>432</v>
      </c>
      <c r="F39" s="4" t="s">
        <v>548</v>
      </c>
      <c r="G39" s="4">
        <v>109</v>
      </c>
      <c r="H39" s="4">
        <v>25</v>
      </c>
      <c r="I39" s="4">
        <f t="shared" si="14"/>
        <v>1.395</v>
      </c>
      <c r="J39" s="4">
        <f t="shared" si="13"/>
        <v>34.875</v>
      </c>
      <c r="K39" s="4">
        <v>10</v>
      </c>
      <c r="L39" s="4">
        <v>3</v>
      </c>
      <c r="M39" s="4">
        <f>G39/L39</f>
        <v>36.333333333333336</v>
      </c>
      <c r="N39" s="4">
        <f>1+(M39/30-1)*0.4</f>
        <v>1.0844444444444445</v>
      </c>
      <c r="O39" s="4">
        <f>K39*L39*N39</f>
        <v>32.53333333333334</v>
      </c>
      <c r="P39" s="4">
        <f t="shared" si="0"/>
        <v>67.40833333333333</v>
      </c>
      <c r="Q39" s="4">
        <v>1</v>
      </c>
      <c r="R39" s="4">
        <f t="shared" si="1"/>
        <v>67.40833333333333</v>
      </c>
    </row>
    <row r="40" spans="1:18" ht="14.25">
      <c r="A40" s="6" t="s">
        <v>31</v>
      </c>
      <c r="B40" s="4" t="s">
        <v>563</v>
      </c>
      <c r="C40" s="4" t="s">
        <v>564</v>
      </c>
      <c r="D40" s="4" t="s">
        <v>34</v>
      </c>
      <c r="E40" s="4" t="s">
        <v>555</v>
      </c>
      <c r="F40" s="4" t="s">
        <v>548</v>
      </c>
      <c r="G40" s="4">
        <v>87</v>
      </c>
      <c r="H40" s="4">
        <v>34</v>
      </c>
      <c r="I40" s="4">
        <f t="shared" si="14"/>
        <v>1.285</v>
      </c>
      <c r="J40" s="4">
        <f t="shared" si="13"/>
        <v>43.69</v>
      </c>
      <c r="K40" s="4"/>
      <c r="L40" s="4"/>
      <c r="M40" s="4"/>
      <c r="N40" s="4"/>
      <c r="O40" s="4"/>
      <c r="P40" s="4">
        <f t="shared" si="0"/>
        <v>43.69</v>
      </c>
      <c r="Q40" s="4">
        <v>1</v>
      </c>
      <c r="R40" s="4">
        <f t="shared" si="1"/>
        <v>43.69</v>
      </c>
    </row>
    <row r="41" spans="1:18" ht="14.25">
      <c r="A41" s="6" t="s">
        <v>31</v>
      </c>
      <c r="B41" s="4" t="s">
        <v>563</v>
      </c>
      <c r="C41" s="4" t="s">
        <v>564</v>
      </c>
      <c r="D41" s="4" t="s">
        <v>168</v>
      </c>
      <c r="E41" s="4" t="s">
        <v>432</v>
      </c>
      <c r="F41" s="4" t="s">
        <v>551</v>
      </c>
      <c r="G41" s="4">
        <v>109</v>
      </c>
      <c r="H41" s="4">
        <v>36</v>
      </c>
      <c r="I41" s="4">
        <f t="shared" si="14"/>
        <v>1.395</v>
      </c>
      <c r="J41" s="4">
        <f t="shared" si="13"/>
        <v>50.22</v>
      </c>
      <c r="K41" s="4">
        <v>20</v>
      </c>
      <c r="L41" s="4">
        <v>2</v>
      </c>
      <c r="M41" s="4">
        <f>G41/L41</f>
        <v>54.5</v>
      </c>
      <c r="N41" s="4">
        <f>1+(M41/30-1)*0.4</f>
        <v>1.3266666666666667</v>
      </c>
      <c r="O41" s="4">
        <f>K41*L41*N41</f>
        <v>53.06666666666666</v>
      </c>
      <c r="P41" s="4">
        <f t="shared" si="0"/>
        <v>103.28666666666666</v>
      </c>
      <c r="Q41" s="4">
        <v>1</v>
      </c>
      <c r="R41" s="4">
        <f t="shared" si="1"/>
        <v>103.28666666666666</v>
      </c>
    </row>
    <row r="42" spans="1:18" ht="14.25">
      <c r="A42" s="6" t="s">
        <v>31</v>
      </c>
      <c r="B42" s="4" t="s">
        <v>563</v>
      </c>
      <c r="C42" s="4" t="s">
        <v>564</v>
      </c>
      <c r="D42" s="4" t="s">
        <v>592</v>
      </c>
      <c r="E42" s="4" t="s">
        <v>593</v>
      </c>
      <c r="F42" s="4" t="s">
        <v>551</v>
      </c>
      <c r="G42" s="4">
        <v>89</v>
      </c>
      <c r="H42" s="4">
        <v>42</v>
      </c>
      <c r="I42" s="4">
        <f t="shared" si="14"/>
        <v>1.295</v>
      </c>
      <c r="J42" s="4">
        <f t="shared" si="13"/>
        <v>54.39</v>
      </c>
      <c r="K42" s="4">
        <v>18</v>
      </c>
      <c r="L42" s="4">
        <v>2</v>
      </c>
      <c r="M42" s="4">
        <f>G42/L42</f>
        <v>44.5</v>
      </c>
      <c r="N42" s="4">
        <f>1+(M42/30-1)*0.4</f>
        <v>1.1933333333333334</v>
      </c>
      <c r="O42" s="4">
        <f>K42*L42*N42</f>
        <v>42.96</v>
      </c>
      <c r="P42" s="4">
        <f t="shared" si="0"/>
        <v>97.35</v>
      </c>
      <c r="Q42" s="4">
        <v>1.2</v>
      </c>
      <c r="R42" s="4">
        <f t="shared" si="1"/>
        <v>116.82</v>
      </c>
    </row>
    <row r="43" spans="1:18" ht="14.25">
      <c r="A43" s="6" t="s">
        <v>594</v>
      </c>
      <c r="B43" s="4" t="s">
        <v>563</v>
      </c>
      <c r="C43" s="4" t="s">
        <v>564</v>
      </c>
      <c r="D43" s="4" t="s">
        <v>595</v>
      </c>
      <c r="E43" s="4" t="s">
        <v>547</v>
      </c>
      <c r="F43" s="4" t="s">
        <v>548</v>
      </c>
      <c r="G43" s="4">
        <v>42</v>
      </c>
      <c r="H43" s="4">
        <v>35</v>
      </c>
      <c r="I43" s="4">
        <v>1.2</v>
      </c>
      <c r="J43" s="4">
        <f t="shared" si="13"/>
        <v>42</v>
      </c>
      <c r="K43" s="4"/>
      <c r="L43" s="4"/>
      <c r="M43" s="4"/>
      <c r="N43" s="4"/>
      <c r="O43" s="4"/>
      <c r="P43" s="4">
        <f t="shared" si="0"/>
        <v>42</v>
      </c>
      <c r="Q43" s="4">
        <v>1</v>
      </c>
      <c r="R43" s="4">
        <f t="shared" si="1"/>
        <v>42</v>
      </c>
    </row>
    <row r="44" spans="1:18" ht="14.25">
      <c r="A44" s="6" t="s">
        <v>36</v>
      </c>
      <c r="B44" s="4" t="s">
        <v>27</v>
      </c>
      <c r="C44" s="4" t="s">
        <v>564</v>
      </c>
      <c r="D44" s="4" t="s">
        <v>596</v>
      </c>
      <c r="E44" s="4" t="s">
        <v>432</v>
      </c>
      <c r="F44" s="4" t="s">
        <v>548</v>
      </c>
      <c r="G44" s="4">
        <v>98</v>
      </c>
      <c r="H44" s="4">
        <v>5</v>
      </c>
      <c r="I44" s="4">
        <f>0.85+0.005*G44</f>
        <v>1.3399999999999999</v>
      </c>
      <c r="J44" s="4">
        <f t="shared" si="13"/>
        <v>6.699999999999999</v>
      </c>
      <c r="K44" s="4">
        <v>5</v>
      </c>
      <c r="L44" s="4">
        <v>2</v>
      </c>
      <c r="M44" s="4">
        <f aca="true" t="shared" si="15" ref="M44:M51">G44/L44</f>
        <v>49</v>
      </c>
      <c r="N44" s="4">
        <f aca="true" t="shared" si="16" ref="N44:N51">1+(M44/30-1)*0.4</f>
        <v>1.2533333333333334</v>
      </c>
      <c r="O44" s="4">
        <f aca="true" t="shared" si="17" ref="O44:O51">K44*L44*N44</f>
        <v>12.533333333333335</v>
      </c>
      <c r="P44" s="4">
        <f t="shared" si="0"/>
        <v>19.233333333333334</v>
      </c>
      <c r="Q44" s="4">
        <v>1.2</v>
      </c>
      <c r="R44" s="4">
        <f t="shared" si="1"/>
        <v>23.080000000000002</v>
      </c>
    </row>
    <row r="45" spans="1:18" ht="14.25">
      <c r="A45" s="6" t="s">
        <v>36</v>
      </c>
      <c r="B45" s="4" t="s">
        <v>27</v>
      </c>
      <c r="C45" s="4" t="s">
        <v>564</v>
      </c>
      <c r="D45" s="4" t="s">
        <v>597</v>
      </c>
      <c r="E45" s="4" t="s">
        <v>432</v>
      </c>
      <c r="F45" s="4" t="s">
        <v>548</v>
      </c>
      <c r="G45" s="4">
        <v>109</v>
      </c>
      <c r="H45" s="4"/>
      <c r="I45" s="4"/>
      <c r="J45" s="4"/>
      <c r="K45" s="4">
        <v>10</v>
      </c>
      <c r="L45" s="4">
        <v>2</v>
      </c>
      <c r="M45" s="4">
        <f t="shared" si="15"/>
        <v>54.5</v>
      </c>
      <c r="N45" s="4">
        <f t="shared" si="16"/>
        <v>1.3266666666666667</v>
      </c>
      <c r="O45" s="4">
        <f t="shared" si="17"/>
        <v>26.53333333333333</v>
      </c>
      <c r="P45" s="4">
        <f t="shared" si="0"/>
        <v>26.53333333333333</v>
      </c>
      <c r="Q45" s="4">
        <v>1.2</v>
      </c>
      <c r="R45" s="4">
        <f t="shared" si="1"/>
        <v>31.839999999999996</v>
      </c>
    </row>
    <row r="46" spans="1:18" ht="14.25">
      <c r="A46" s="6" t="s">
        <v>36</v>
      </c>
      <c r="B46" s="4" t="s">
        <v>27</v>
      </c>
      <c r="C46" s="4" t="s">
        <v>564</v>
      </c>
      <c r="D46" s="4" t="s">
        <v>598</v>
      </c>
      <c r="E46" s="4" t="s">
        <v>432</v>
      </c>
      <c r="F46" s="4" t="s">
        <v>548</v>
      </c>
      <c r="G46" s="4">
        <v>109</v>
      </c>
      <c r="H46" s="4">
        <v>16</v>
      </c>
      <c r="I46" s="4">
        <f>0.85+0.005*G46</f>
        <v>1.395</v>
      </c>
      <c r="J46" s="4">
        <f>H46*I46</f>
        <v>22.32</v>
      </c>
      <c r="K46" s="4">
        <v>10</v>
      </c>
      <c r="L46" s="4">
        <v>2</v>
      </c>
      <c r="M46" s="4">
        <f t="shared" si="15"/>
        <v>54.5</v>
      </c>
      <c r="N46" s="4">
        <f t="shared" si="16"/>
        <v>1.3266666666666667</v>
      </c>
      <c r="O46" s="4">
        <f t="shared" si="17"/>
        <v>26.53333333333333</v>
      </c>
      <c r="P46" s="4">
        <f t="shared" si="0"/>
        <v>48.85333333333333</v>
      </c>
      <c r="Q46" s="4">
        <v>1.2</v>
      </c>
      <c r="R46" s="4">
        <f t="shared" si="1"/>
        <v>58.623999999999995</v>
      </c>
    </row>
    <row r="47" spans="1:18" ht="14.25">
      <c r="A47" s="6" t="s">
        <v>599</v>
      </c>
      <c r="B47" s="4" t="s">
        <v>563</v>
      </c>
      <c r="C47" s="4" t="s">
        <v>545</v>
      </c>
      <c r="D47" s="4" t="s">
        <v>600</v>
      </c>
      <c r="E47" s="4" t="s">
        <v>432</v>
      </c>
      <c r="F47" s="4" t="s">
        <v>548</v>
      </c>
      <c r="G47" s="4">
        <v>92</v>
      </c>
      <c r="H47" s="4"/>
      <c r="I47" s="4"/>
      <c r="J47" s="4"/>
      <c r="K47" s="4">
        <v>10</v>
      </c>
      <c r="L47" s="4">
        <v>2</v>
      </c>
      <c r="M47" s="4">
        <f t="shared" si="15"/>
        <v>46</v>
      </c>
      <c r="N47" s="4">
        <f t="shared" si="16"/>
        <v>1.2133333333333334</v>
      </c>
      <c r="O47" s="4">
        <f t="shared" si="17"/>
        <v>24.266666666666666</v>
      </c>
      <c r="P47" s="4">
        <f t="shared" si="0"/>
        <v>24.266666666666666</v>
      </c>
      <c r="Q47" s="4">
        <v>1</v>
      </c>
      <c r="R47" s="4">
        <f t="shared" si="1"/>
        <v>24.266666666666666</v>
      </c>
    </row>
    <row r="48" spans="1:18" ht="14.25">
      <c r="A48" s="6" t="s">
        <v>599</v>
      </c>
      <c r="B48" s="4" t="s">
        <v>2</v>
      </c>
      <c r="C48" s="4" t="s">
        <v>545</v>
      </c>
      <c r="D48" s="4" t="s">
        <v>601</v>
      </c>
      <c r="E48" s="4" t="s">
        <v>602</v>
      </c>
      <c r="F48" s="4" t="s">
        <v>551</v>
      </c>
      <c r="G48" s="4">
        <v>88</v>
      </c>
      <c r="H48" s="4"/>
      <c r="I48" s="4"/>
      <c r="J48" s="4"/>
      <c r="K48" s="4">
        <v>10</v>
      </c>
      <c r="L48" s="4">
        <v>2</v>
      </c>
      <c r="M48" s="4">
        <f t="shared" si="15"/>
        <v>44</v>
      </c>
      <c r="N48" s="4">
        <f t="shared" si="16"/>
        <v>1.1866666666666665</v>
      </c>
      <c r="O48" s="4">
        <f t="shared" si="17"/>
        <v>23.73333333333333</v>
      </c>
      <c r="P48" s="4">
        <f t="shared" si="0"/>
        <v>23.73333333333333</v>
      </c>
      <c r="Q48" s="4">
        <v>1.2</v>
      </c>
      <c r="R48" s="4">
        <f t="shared" si="1"/>
        <v>28.479999999999997</v>
      </c>
    </row>
    <row r="49" spans="1:18" ht="14.25">
      <c r="A49" s="6" t="s">
        <v>599</v>
      </c>
      <c r="B49" s="4" t="s">
        <v>2</v>
      </c>
      <c r="C49" s="4" t="s">
        <v>545</v>
      </c>
      <c r="D49" s="4" t="s">
        <v>5</v>
      </c>
      <c r="E49" s="4" t="s">
        <v>603</v>
      </c>
      <c r="F49" s="4" t="s">
        <v>551</v>
      </c>
      <c r="G49" s="4">
        <v>130</v>
      </c>
      <c r="H49" s="4"/>
      <c r="I49" s="4"/>
      <c r="J49" s="4"/>
      <c r="K49" s="4">
        <v>10</v>
      </c>
      <c r="L49" s="4">
        <v>2</v>
      </c>
      <c r="M49" s="4">
        <f t="shared" si="15"/>
        <v>65</v>
      </c>
      <c r="N49" s="4">
        <f t="shared" si="16"/>
        <v>1.4666666666666666</v>
      </c>
      <c r="O49" s="4">
        <f t="shared" si="17"/>
        <v>29.333333333333332</v>
      </c>
      <c r="P49" s="4">
        <f t="shared" si="0"/>
        <v>29.333333333333332</v>
      </c>
      <c r="Q49" s="4">
        <v>1</v>
      </c>
      <c r="R49" s="4">
        <f t="shared" si="1"/>
        <v>29.333333333333332</v>
      </c>
    </row>
    <row r="50" spans="1:18" ht="14.25">
      <c r="A50" s="6" t="s">
        <v>599</v>
      </c>
      <c r="B50" s="4" t="s">
        <v>2</v>
      </c>
      <c r="C50" s="4" t="s">
        <v>545</v>
      </c>
      <c r="D50" s="4" t="s">
        <v>549</v>
      </c>
      <c r="E50" s="4" t="s">
        <v>565</v>
      </c>
      <c r="F50" s="4" t="s">
        <v>551</v>
      </c>
      <c r="G50" s="4">
        <v>132</v>
      </c>
      <c r="H50" s="4"/>
      <c r="I50" s="4"/>
      <c r="J50" s="4"/>
      <c r="K50" s="4">
        <v>10</v>
      </c>
      <c r="L50" s="4">
        <v>2</v>
      </c>
      <c r="M50" s="4">
        <f t="shared" si="15"/>
        <v>66</v>
      </c>
      <c r="N50" s="4">
        <f t="shared" si="16"/>
        <v>1.48</v>
      </c>
      <c r="O50" s="4">
        <f t="shared" si="17"/>
        <v>29.6</v>
      </c>
      <c r="P50" s="4">
        <f t="shared" si="0"/>
        <v>29.6</v>
      </c>
      <c r="Q50" s="4">
        <v>1</v>
      </c>
      <c r="R50" s="4">
        <f t="shared" si="1"/>
        <v>29.6</v>
      </c>
    </row>
    <row r="51" spans="1:18" ht="14.25">
      <c r="A51" s="6" t="s">
        <v>604</v>
      </c>
      <c r="B51" s="4" t="s">
        <v>2</v>
      </c>
      <c r="C51" s="4" t="s">
        <v>545</v>
      </c>
      <c r="D51" s="4" t="s">
        <v>580</v>
      </c>
      <c r="E51" s="4" t="s">
        <v>557</v>
      </c>
      <c r="F51" s="4" t="s">
        <v>548</v>
      </c>
      <c r="G51" s="4">
        <v>39</v>
      </c>
      <c r="H51" s="4"/>
      <c r="I51" s="4"/>
      <c r="J51" s="4"/>
      <c r="K51" s="4">
        <v>10</v>
      </c>
      <c r="L51" s="4">
        <v>1</v>
      </c>
      <c r="M51" s="4">
        <f t="shared" si="15"/>
        <v>39</v>
      </c>
      <c r="N51" s="4">
        <f t="shared" si="16"/>
        <v>1.12</v>
      </c>
      <c r="O51" s="4">
        <f t="shared" si="17"/>
        <v>11.200000000000001</v>
      </c>
      <c r="P51" s="4">
        <f t="shared" si="0"/>
        <v>11.200000000000001</v>
      </c>
      <c r="Q51" s="4">
        <v>1</v>
      </c>
      <c r="R51" s="4">
        <f t="shared" si="1"/>
        <v>11.200000000000001</v>
      </c>
    </row>
    <row r="52" spans="1:18" ht="14.25">
      <c r="A52" s="6" t="s">
        <v>605</v>
      </c>
      <c r="B52" s="4" t="s">
        <v>27</v>
      </c>
      <c r="C52" s="4" t="s">
        <v>564</v>
      </c>
      <c r="D52" s="4" t="s">
        <v>163</v>
      </c>
      <c r="E52" s="4" t="s">
        <v>565</v>
      </c>
      <c r="F52" s="4" t="s">
        <v>548</v>
      </c>
      <c r="G52" s="4">
        <v>96</v>
      </c>
      <c r="H52" s="4">
        <v>18</v>
      </c>
      <c r="I52" s="4">
        <f>0.85+0.005*G52</f>
        <v>1.33</v>
      </c>
      <c r="J52" s="4">
        <f>H52*I52</f>
        <v>23.94</v>
      </c>
      <c r="K52" s="4"/>
      <c r="L52" s="4"/>
      <c r="M52" s="4"/>
      <c r="N52" s="4"/>
      <c r="O52" s="4"/>
      <c r="P52" s="4">
        <f t="shared" si="0"/>
        <v>23.94</v>
      </c>
      <c r="Q52" s="4">
        <v>1</v>
      </c>
      <c r="R52" s="4">
        <f t="shared" si="1"/>
        <v>23.94</v>
      </c>
    </row>
    <row r="53" spans="1:18" ht="14.25">
      <c r="A53" s="6" t="s">
        <v>605</v>
      </c>
      <c r="B53" s="4" t="s">
        <v>27</v>
      </c>
      <c r="C53" s="4" t="s">
        <v>564</v>
      </c>
      <c r="D53" s="4" t="s">
        <v>163</v>
      </c>
      <c r="E53" s="4" t="s">
        <v>547</v>
      </c>
      <c r="F53" s="4" t="s">
        <v>551</v>
      </c>
      <c r="G53" s="4">
        <v>96</v>
      </c>
      <c r="H53" s="4">
        <v>20</v>
      </c>
      <c r="I53" s="4">
        <f>0.85+0.005*G53</f>
        <v>1.33</v>
      </c>
      <c r="J53" s="4">
        <f>H53*I53</f>
        <v>26.6</v>
      </c>
      <c r="K53" s="4"/>
      <c r="L53" s="4"/>
      <c r="M53" s="4"/>
      <c r="N53" s="4"/>
      <c r="O53" s="4"/>
      <c r="P53" s="4">
        <f t="shared" si="0"/>
        <v>26.6</v>
      </c>
      <c r="Q53" s="4">
        <v>1</v>
      </c>
      <c r="R53" s="4">
        <f t="shared" si="1"/>
        <v>26.6</v>
      </c>
    </row>
    <row r="54" spans="1:18" ht="14.25">
      <c r="A54" s="6" t="s">
        <v>605</v>
      </c>
      <c r="B54" s="4" t="s">
        <v>27</v>
      </c>
      <c r="C54" s="4" t="s">
        <v>564</v>
      </c>
      <c r="D54" s="4" t="s">
        <v>37</v>
      </c>
      <c r="E54" s="4" t="s">
        <v>555</v>
      </c>
      <c r="F54" s="4" t="s">
        <v>548</v>
      </c>
      <c r="G54" s="4">
        <v>87</v>
      </c>
      <c r="H54" s="4">
        <v>17</v>
      </c>
      <c r="I54" s="4">
        <f>0.85+0.005*G54</f>
        <v>1.285</v>
      </c>
      <c r="J54" s="4">
        <f>H54*I54</f>
        <v>21.845</v>
      </c>
      <c r="K54" s="4">
        <v>3</v>
      </c>
      <c r="L54" s="4">
        <v>2</v>
      </c>
      <c r="M54" s="4">
        <f>G54/L54</f>
        <v>43.5</v>
      </c>
      <c r="N54" s="4">
        <f>1+(M54/30-1)*0.4</f>
        <v>1.18</v>
      </c>
      <c r="O54" s="4">
        <f>K54*L54*N54</f>
        <v>7.08</v>
      </c>
      <c r="P54" s="4">
        <f t="shared" si="0"/>
        <v>28.924999999999997</v>
      </c>
      <c r="Q54" s="4">
        <v>1</v>
      </c>
      <c r="R54" s="4">
        <f t="shared" si="1"/>
        <v>28.924999999999997</v>
      </c>
    </row>
    <row r="55" spans="1:18" ht="14.25">
      <c r="A55" s="6" t="s">
        <v>605</v>
      </c>
      <c r="B55" s="4" t="s">
        <v>27</v>
      </c>
      <c r="C55" s="4" t="s">
        <v>564</v>
      </c>
      <c r="D55" s="4" t="s">
        <v>606</v>
      </c>
      <c r="E55" s="4" t="s">
        <v>555</v>
      </c>
      <c r="F55" s="4" t="s">
        <v>548</v>
      </c>
      <c r="G55" s="4">
        <v>83</v>
      </c>
      <c r="H55" s="4">
        <v>20</v>
      </c>
      <c r="I55" s="4">
        <f>0.85+0.005*G55</f>
        <v>1.2650000000000001</v>
      </c>
      <c r="J55" s="4">
        <f>H55*I55</f>
        <v>25.300000000000004</v>
      </c>
      <c r="K55" s="4"/>
      <c r="L55" s="4"/>
      <c r="M55" s="4"/>
      <c r="N55" s="4"/>
      <c r="O55" s="4"/>
      <c r="P55" s="4">
        <f t="shared" si="0"/>
        <v>25.300000000000004</v>
      </c>
      <c r="Q55" s="4">
        <v>1.2</v>
      </c>
      <c r="R55" s="4">
        <f t="shared" si="1"/>
        <v>30.360000000000003</v>
      </c>
    </row>
    <row r="56" spans="1:18" ht="14.25">
      <c r="A56" s="6" t="s">
        <v>607</v>
      </c>
      <c r="B56" s="4" t="s">
        <v>563</v>
      </c>
      <c r="C56" s="4" t="s">
        <v>564</v>
      </c>
      <c r="D56" s="4" t="s">
        <v>608</v>
      </c>
      <c r="E56" s="4" t="s">
        <v>550</v>
      </c>
      <c r="F56" s="4" t="s">
        <v>551</v>
      </c>
      <c r="G56" s="4">
        <v>125</v>
      </c>
      <c r="H56" s="4"/>
      <c r="I56" s="4"/>
      <c r="J56" s="4"/>
      <c r="K56" s="4">
        <v>10</v>
      </c>
      <c r="L56" s="4">
        <v>3</v>
      </c>
      <c r="M56" s="4">
        <f>G56/L56</f>
        <v>41.666666666666664</v>
      </c>
      <c r="N56" s="4">
        <f>1+(M56/30-1)*0.4</f>
        <v>1.1555555555555554</v>
      </c>
      <c r="O56" s="4">
        <f>K56*L56*N56</f>
        <v>34.666666666666664</v>
      </c>
      <c r="P56" s="4">
        <f t="shared" si="0"/>
        <v>34.666666666666664</v>
      </c>
      <c r="Q56" s="4">
        <v>1</v>
      </c>
      <c r="R56" s="4">
        <f t="shared" si="1"/>
        <v>34.666666666666664</v>
      </c>
    </row>
    <row r="57" spans="1:18" ht="14.25">
      <c r="A57" s="6" t="s">
        <v>607</v>
      </c>
      <c r="B57" s="4" t="s">
        <v>563</v>
      </c>
      <c r="C57" s="4" t="s">
        <v>564</v>
      </c>
      <c r="D57" s="4" t="s">
        <v>609</v>
      </c>
      <c r="E57" s="4" t="s">
        <v>550</v>
      </c>
      <c r="F57" s="4" t="s">
        <v>551</v>
      </c>
      <c r="G57" s="4">
        <v>125</v>
      </c>
      <c r="H57" s="4">
        <v>40</v>
      </c>
      <c r="I57" s="4">
        <f>0.85+0.005*G57</f>
        <v>1.475</v>
      </c>
      <c r="J57" s="4">
        <f>H57*I57</f>
        <v>59</v>
      </c>
      <c r="K57" s="4">
        <v>20</v>
      </c>
      <c r="L57" s="4">
        <v>1</v>
      </c>
      <c r="M57" s="4">
        <f>G57/L57</f>
        <v>125</v>
      </c>
      <c r="N57" s="4">
        <f>1+(M57/30-1)*0.4</f>
        <v>2.2666666666666666</v>
      </c>
      <c r="O57" s="4">
        <f>K57*L57*N57</f>
        <v>45.33333333333333</v>
      </c>
      <c r="P57" s="4">
        <f t="shared" si="0"/>
        <v>104.33333333333333</v>
      </c>
      <c r="Q57" s="4">
        <v>1</v>
      </c>
      <c r="R57" s="4">
        <f t="shared" si="1"/>
        <v>104.33333333333333</v>
      </c>
    </row>
    <row r="58" spans="1:18" ht="14.25">
      <c r="A58" s="6" t="s">
        <v>610</v>
      </c>
      <c r="B58" s="4" t="s">
        <v>563</v>
      </c>
      <c r="C58" s="4" t="s">
        <v>585</v>
      </c>
      <c r="D58" s="4" t="s">
        <v>586</v>
      </c>
      <c r="E58" s="4" t="s">
        <v>587</v>
      </c>
      <c r="F58" s="4" t="s">
        <v>548</v>
      </c>
      <c r="G58" s="4">
        <v>130</v>
      </c>
      <c r="H58" s="4">
        <v>30</v>
      </c>
      <c r="I58" s="4">
        <f>0.85+0.005*G58</f>
        <v>1.5</v>
      </c>
      <c r="J58" s="4">
        <f>H58*I58</f>
        <v>45</v>
      </c>
      <c r="K58" s="4">
        <v>20</v>
      </c>
      <c r="L58" s="4">
        <v>3</v>
      </c>
      <c r="M58" s="4">
        <f>G58/L58</f>
        <v>43.333333333333336</v>
      </c>
      <c r="N58" s="4">
        <f>1+(M58/30-1)*0.4</f>
        <v>1.1777777777777778</v>
      </c>
      <c r="O58" s="4">
        <f>K58*L58*N58</f>
        <v>70.66666666666667</v>
      </c>
      <c r="P58" s="4">
        <f t="shared" si="0"/>
        <v>115.66666666666667</v>
      </c>
      <c r="Q58" s="4">
        <v>1</v>
      </c>
      <c r="R58" s="4">
        <f t="shared" si="1"/>
        <v>115.66666666666667</v>
      </c>
    </row>
    <row r="59" spans="1:18" ht="14.25">
      <c r="A59" s="6" t="s">
        <v>611</v>
      </c>
      <c r="B59" s="4" t="s">
        <v>32</v>
      </c>
      <c r="C59" s="4" t="s">
        <v>564</v>
      </c>
      <c r="D59" s="4" t="s">
        <v>367</v>
      </c>
      <c r="E59" s="4" t="s">
        <v>565</v>
      </c>
      <c r="F59" s="4" t="s">
        <v>548</v>
      </c>
      <c r="G59" s="4">
        <v>33</v>
      </c>
      <c r="H59" s="4">
        <v>26</v>
      </c>
      <c r="I59" s="4">
        <v>1.2</v>
      </c>
      <c r="J59" s="4">
        <f>H59*I59</f>
        <v>31.2</v>
      </c>
      <c r="K59" s="4"/>
      <c r="L59" s="4"/>
      <c r="M59" s="4"/>
      <c r="N59" s="4"/>
      <c r="O59" s="4"/>
      <c r="P59" s="4">
        <f t="shared" si="0"/>
        <v>31.2</v>
      </c>
      <c r="Q59" s="4">
        <v>1</v>
      </c>
      <c r="R59" s="4">
        <f t="shared" si="1"/>
        <v>31.2</v>
      </c>
    </row>
    <row r="60" spans="1:18" ht="14.25">
      <c r="A60" s="6" t="s">
        <v>188</v>
      </c>
      <c r="B60" s="4" t="s">
        <v>563</v>
      </c>
      <c r="C60" s="4" t="s">
        <v>564</v>
      </c>
      <c r="D60" s="4" t="s">
        <v>596</v>
      </c>
      <c r="E60" s="4" t="s">
        <v>432</v>
      </c>
      <c r="F60" s="4" t="s">
        <v>548</v>
      </c>
      <c r="G60" s="4">
        <v>98</v>
      </c>
      <c r="H60" s="4">
        <v>5</v>
      </c>
      <c r="I60" s="4">
        <f>0.85+0.005*G60</f>
        <v>1.3399999999999999</v>
      </c>
      <c r="J60" s="4">
        <f>H60*I60</f>
        <v>6.699999999999999</v>
      </c>
      <c r="K60" s="4">
        <v>5</v>
      </c>
      <c r="L60" s="4">
        <v>2</v>
      </c>
      <c r="M60" s="4">
        <f>G60/L60</f>
        <v>49</v>
      </c>
      <c r="N60" s="4">
        <f>1+(M60/30-1)*0.4</f>
        <v>1.2533333333333334</v>
      </c>
      <c r="O60" s="4">
        <f>K60*L60*N60</f>
        <v>12.533333333333335</v>
      </c>
      <c r="P60" s="4">
        <f t="shared" si="0"/>
        <v>19.233333333333334</v>
      </c>
      <c r="Q60" s="4">
        <v>1.2</v>
      </c>
      <c r="R60" s="4">
        <f t="shared" si="1"/>
        <v>23.080000000000002</v>
      </c>
    </row>
    <row r="61" spans="1:18" ht="14.25">
      <c r="A61" s="6" t="s">
        <v>188</v>
      </c>
      <c r="B61" s="4" t="s">
        <v>563</v>
      </c>
      <c r="C61" s="4" t="s">
        <v>564</v>
      </c>
      <c r="D61" s="4" t="s">
        <v>597</v>
      </c>
      <c r="E61" s="4" t="s">
        <v>432</v>
      </c>
      <c r="F61" s="4" t="s">
        <v>548</v>
      </c>
      <c r="G61" s="4">
        <v>109</v>
      </c>
      <c r="H61" s="4"/>
      <c r="I61" s="4"/>
      <c r="J61" s="4"/>
      <c r="K61" s="4">
        <v>10</v>
      </c>
      <c r="L61" s="4">
        <v>2</v>
      </c>
      <c r="M61" s="4">
        <f>G61/L61</f>
        <v>54.5</v>
      </c>
      <c r="N61" s="4">
        <f>1+(M61/30-1)*0.4</f>
        <v>1.3266666666666667</v>
      </c>
      <c r="O61" s="4">
        <f>K61*L61*N61</f>
        <v>26.53333333333333</v>
      </c>
      <c r="P61" s="4">
        <f t="shared" si="0"/>
        <v>26.53333333333333</v>
      </c>
      <c r="Q61" s="4">
        <v>1.2</v>
      </c>
      <c r="R61" s="4">
        <f t="shared" si="1"/>
        <v>31.839999999999996</v>
      </c>
    </row>
    <row r="62" spans="1:18" ht="14.25">
      <c r="A62" s="6" t="s">
        <v>188</v>
      </c>
      <c r="B62" s="4" t="s">
        <v>563</v>
      </c>
      <c r="C62" s="4" t="s">
        <v>564</v>
      </c>
      <c r="D62" s="4" t="s">
        <v>598</v>
      </c>
      <c r="E62" s="4" t="s">
        <v>432</v>
      </c>
      <c r="F62" s="4" t="s">
        <v>548</v>
      </c>
      <c r="G62" s="4">
        <v>109</v>
      </c>
      <c r="H62" s="4">
        <v>16</v>
      </c>
      <c r="I62" s="4">
        <f>0.85+0.005*G62</f>
        <v>1.395</v>
      </c>
      <c r="J62" s="4">
        <f>H62*I62</f>
        <v>22.32</v>
      </c>
      <c r="K62" s="4">
        <v>10</v>
      </c>
      <c r="L62" s="4">
        <v>2</v>
      </c>
      <c r="M62" s="4">
        <f>G62/L62</f>
        <v>54.5</v>
      </c>
      <c r="N62" s="4">
        <f>1+(M62/30-1)*0.4</f>
        <v>1.3266666666666667</v>
      </c>
      <c r="O62" s="4">
        <f>K62*L62*N62</f>
        <v>26.53333333333333</v>
      </c>
      <c r="P62" s="4">
        <f t="shared" si="0"/>
        <v>48.85333333333333</v>
      </c>
      <c r="Q62" s="4">
        <v>1.2</v>
      </c>
      <c r="R62" s="4">
        <f t="shared" si="1"/>
        <v>58.623999999999995</v>
      </c>
    </row>
    <row r="63" spans="1:18" ht="14.25">
      <c r="A63" s="6" t="s">
        <v>612</v>
      </c>
      <c r="B63" s="4" t="s">
        <v>32</v>
      </c>
      <c r="C63" s="4" t="s">
        <v>564</v>
      </c>
      <c r="D63" s="4" t="s">
        <v>613</v>
      </c>
      <c r="E63" s="4" t="s">
        <v>557</v>
      </c>
      <c r="F63" s="4" t="s">
        <v>548</v>
      </c>
      <c r="G63" s="4">
        <v>79</v>
      </c>
      <c r="H63" s="4">
        <v>14</v>
      </c>
      <c r="I63" s="4">
        <f>0.85+0.005*G63</f>
        <v>1.245</v>
      </c>
      <c r="J63" s="4">
        <f>H63*I63</f>
        <v>17.43</v>
      </c>
      <c r="K63" s="4"/>
      <c r="L63" s="4"/>
      <c r="M63" s="4"/>
      <c r="N63" s="4"/>
      <c r="O63" s="4"/>
      <c r="P63" s="4">
        <f t="shared" si="0"/>
        <v>17.43</v>
      </c>
      <c r="Q63" s="4">
        <v>1</v>
      </c>
      <c r="R63" s="4">
        <f t="shared" si="1"/>
        <v>17.43</v>
      </c>
    </row>
    <row r="64" spans="1:18" ht="14.25">
      <c r="A64" s="6" t="s">
        <v>612</v>
      </c>
      <c r="B64" s="4" t="s">
        <v>32</v>
      </c>
      <c r="C64" s="4" t="s">
        <v>564</v>
      </c>
      <c r="D64" s="4" t="s">
        <v>614</v>
      </c>
      <c r="E64" s="4" t="s">
        <v>565</v>
      </c>
      <c r="F64" s="4" t="s">
        <v>551</v>
      </c>
      <c r="G64" s="4">
        <v>132</v>
      </c>
      <c r="H64" s="4">
        <v>32</v>
      </c>
      <c r="I64" s="4">
        <f>0.85+0.005*G64</f>
        <v>1.51</v>
      </c>
      <c r="J64" s="4">
        <f>H64*I64</f>
        <v>48.32</v>
      </c>
      <c r="K64" s="4">
        <v>8</v>
      </c>
      <c r="L64" s="4">
        <v>3</v>
      </c>
      <c r="M64" s="4">
        <f>G64/L64</f>
        <v>44</v>
      </c>
      <c r="N64" s="4">
        <f>1+(M64/30-1)*0.4</f>
        <v>1.1866666666666665</v>
      </c>
      <c r="O64" s="4">
        <f>K64*L64*N64</f>
        <v>28.479999999999997</v>
      </c>
      <c r="P64" s="4">
        <f t="shared" si="0"/>
        <v>76.8</v>
      </c>
      <c r="Q64" s="4">
        <v>1</v>
      </c>
      <c r="R64" s="4">
        <f t="shared" si="1"/>
        <v>76.8</v>
      </c>
    </row>
    <row r="65" spans="1:18" ht="14.25">
      <c r="A65" s="6" t="s">
        <v>615</v>
      </c>
      <c r="B65" s="4" t="s">
        <v>563</v>
      </c>
      <c r="C65" s="4" t="s">
        <v>564</v>
      </c>
      <c r="D65" s="4" t="s">
        <v>616</v>
      </c>
      <c r="E65" s="4" t="s">
        <v>565</v>
      </c>
      <c r="F65" s="4" t="s">
        <v>548</v>
      </c>
      <c r="G65" s="4">
        <v>123</v>
      </c>
      <c r="H65" s="4">
        <v>6</v>
      </c>
      <c r="I65" s="4">
        <f>0.85+0.005*G65</f>
        <v>1.4649999999999999</v>
      </c>
      <c r="J65" s="4">
        <f>H65*I65</f>
        <v>8.79</v>
      </c>
      <c r="K65" s="4">
        <v>4</v>
      </c>
      <c r="L65" s="4">
        <v>3</v>
      </c>
      <c r="M65" s="4">
        <f>G65/L65</f>
        <v>41</v>
      </c>
      <c r="N65" s="4">
        <f>1+(M65/30-1)*0.4</f>
        <v>1.1466666666666667</v>
      </c>
      <c r="O65" s="4">
        <f>K65*L65*N65</f>
        <v>13.760000000000002</v>
      </c>
      <c r="P65" s="4">
        <f t="shared" si="0"/>
        <v>22.55</v>
      </c>
      <c r="Q65" s="4">
        <v>1</v>
      </c>
      <c r="R65" s="4">
        <f t="shared" si="1"/>
        <v>22.55</v>
      </c>
    </row>
    <row r="66" spans="1:18" ht="14.25">
      <c r="A66" s="6" t="s">
        <v>615</v>
      </c>
      <c r="B66" s="4" t="s">
        <v>563</v>
      </c>
      <c r="C66" s="4" t="s">
        <v>564</v>
      </c>
      <c r="D66" s="4" t="s">
        <v>617</v>
      </c>
      <c r="E66" s="4" t="s">
        <v>565</v>
      </c>
      <c r="F66" s="4" t="s">
        <v>551</v>
      </c>
      <c r="G66" s="4">
        <v>132</v>
      </c>
      <c r="H66" s="4">
        <v>18</v>
      </c>
      <c r="I66" s="4">
        <f>0.85+0.005*G66</f>
        <v>1.51</v>
      </c>
      <c r="J66" s="4">
        <f>H66*I66</f>
        <v>27.18</v>
      </c>
      <c r="K66" s="4"/>
      <c r="L66" s="4"/>
      <c r="M66" s="4"/>
      <c r="N66" s="4"/>
      <c r="O66" s="4"/>
      <c r="P66" s="4">
        <f aca="true" t="shared" si="18" ref="P66:P99">J66+O66</f>
        <v>27.18</v>
      </c>
      <c r="Q66" s="4">
        <v>1</v>
      </c>
      <c r="R66" s="4">
        <f aca="true" t="shared" si="19" ref="R66:R99">P66*Q66</f>
        <v>27.18</v>
      </c>
    </row>
    <row r="67" spans="1:18" ht="14.25">
      <c r="A67" s="6" t="s">
        <v>615</v>
      </c>
      <c r="B67" s="4" t="s">
        <v>563</v>
      </c>
      <c r="C67" s="4" t="s">
        <v>564</v>
      </c>
      <c r="D67" s="4" t="s">
        <v>618</v>
      </c>
      <c r="E67" s="4" t="s">
        <v>565</v>
      </c>
      <c r="F67" s="4" t="s">
        <v>548</v>
      </c>
      <c r="G67" s="4">
        <v>123</v>
      </c>
      <c r="H67" s="4"/>
      <c r="I67" s="4"/>
      <c r="J67" s="4"/>
      <c r="K67" s="4">
        <v>10</v>
      </c>
      <c r="L67" s="4">
        <v>3</v>
      </c>
      <c r="M67" s="4">
        <f>G67/L67</f>
        <v>41</v>
      </c>
      <c r="N67" s="4">
        <f>1+(M67/30-1)*0.4</f>
        <v>1.1466666666666667</v>
      </c>
      <c r="O67" s="4">
        <f>K67*L67*N67</f>
        <v>34.4</v>
      </c>
      <c r="P67" s="4">
        <f t="shared" si="18"/>
        <v>34.4</v>
      </c>
      <c r="Q67" s="4">
        <v>1</v>
      </c>
      <c r="R67" s="4">
        <f t="shared" si="19"/>
        <v>34.4</v>
      </c>
    </row>
    <row r="68" spans="1:18" ht="14.25">
      <c r="A68" s="6" t="s">
        <v>615</v>
      </c>
      <c r="B68" s="4" t="s">
        <v>563</v>
      </c>
      <c r="C68" s="4" t="s">
        <v>564</v>
      </c>
      <c r="D68" s="4" t="s">
        <v>24</v>
      </c>
      <c r="E68" s="4" t="s">
        <v>619</v>
      </c>
      <c r="F68" s="4" t="s">
        <v>548</v>
      </c>
      <c r="G68" s="4">
        <v>142</v>
      </c>
      <c r="H68" s="4">
        <v>30</v>
      </c>
      <c r="I68" s="4">
        <f>0.85+0.005*G68</f>
        <v>1.56</v>
      </c>
      <c r="J68" s="4">
        <f>H68*I68</f>
        <v>46.800000000000004</v>
      </c>
      <c r="K68" s="4"/>
      <c r="L68" s="4"/>
      <c r="M68" s="4"/>
      <c r="N68" s="4"/>
      <c r="O68" s="4"/>
      <c r="P68" s="4">
        <f t="shared" si="18"/>
        <v>46.800000000000004</v>
      </c>
      <c r="Q68" s="4">
        <v>1</v>
      </c>
      <c r="R68" s="4">
        <f t="shared" si="19"/>
        <v>46.800000000000004</v>
      </c>
    </row>
    <row r="69" spans="1:18" ht="14.25">
      <c r="A69" s="6" t="s">
        <v>615</v>
      </c>
      <c r="B69" s="4" t="s">
        <v>563</v>
      </c>
      <c r="C69" s="4" t="s">
        <v>564</v>
      </c>
      <c r="D69" s="4" t="s">
        <v>50</v>
      </c>
      <c r="E69" s="4" t="s">
        <v>620</v>
      </c>
      <c r="F69" s="4" t="s">
        <v>548</v>
      </c>
      <c r="G69" s="4">
        <v>101</v>
      </c>
      <c r="H69" s="4"/>
      <c r="I69" s="4"/>
      <c r="J69" s="4"/>
      <c r="K69" s="4">
        <v>20</v>
      </c>
      <c r="L69" s="4">
        <v>2</v>
      </c>
      <c r="M69" s="4">
        <f aca="true" t="shared" si="20" ref="M69:M75">G69/L69</f>
        <v>50.5</v>
      </c>
      <c r="N69" s="4">
        <f>1+(M69/30-1)*0.4</f>
        <v>1.2733333333333334</v>
      </c>
      <c r="O69" s="4">
        <f aca="true" t="shared" si="21" ref="O69:O75">K69*L69*N69</f>
        <v>50.93333333333334</v>
      </c>
      <c r="P69" s="4">
        <f t="shared" si="18"/>
        <v>50.93333333333334</v>
      </c>
      <c r="Q69" s="4">
        <v>1</v>
      </c>
      <c r="R69" s="4">
        <f t="shared" si="19"/>
        <v>50.93333333333334</v>
      </c>
    </row>
    <row r="70" spans="1:18" ht="14.25">
      <c r="A70" s="6" t="s">
        <v>615</v>
      </c>
      <c r="B70" s="4" t="s">
        <v>563</v>
      </c>
      <c r="C70" s="4" t="s">
        <v>564</v>
      </c>
      <c r="D70" s="4" t="s">
        <v>50</v>
      </c>
      <c r="E70" s="4" t="s">
        <v>602</v>
      </c>
      <c r="F70" s="4" t="s">
        <v>551</v>
      </c>
      <c r="G70" s="4">
        <v>88</v>
      </c>
      <c r="H70" s="4"/>
      <c r="I70" s="4"/>
      <c r="J70" s="4"/>
      <c r="K70" s="4">
        <v>20</v>
      </c>
      <c r="L70" s="4">
        <v>2</v>
      </c>
      <c r="M70" s="4">
        <f t="shared" si="20"/>
        <v>44</v>
      </c>
      <c r="N70" s="4">
        <f>1+(M70/30-1)*0.4</f>
        <v>1.1866666666666665</v>
      </c>
      <c r="O70" s="4">
        <f t="shared" si="21"/>
        <v>47.46666666666666</v>
      </c>
      <c r="P70" s="4">
        <f t="shared" si="18"/>
        <v>47.46666666666666</v>
      </c>
      <c r="Q70" s="4">
        <v>1.2</v>
      </c>
      <c r="R70" s="4">
        <f t="shared" si="19"/>
        <v>56.959999999999994</v>
      </c>
    </row>
    <row r="71" spans="1:18" ht="14.25">
      <c r="A71" s="6" t="s">
        <v>615</v>
      </c>
      <c r="B71" s="4" t="s">
        <v>563</v>
      </c>
      <c r="C71" s="4" t="s">
        <v>564</v>
      </c>
      <c r="D71" s="4" t="s">
        <v>263</v>
      </c>
      <c r="E71" s="4" t="s">
        <v>621</v>
      </c>
      <c r="F71" s="4" t="s">
        <v>551</v>
      </c>
      <c r="G71" s="4">
        <v>133</v>
      </c>
      <c r="H71" s="4"/>
      <c r="I71" s="4"/>
      <c r="J71" s="4"/>
      <c r="K71" s="4">
        <v>48</v>
      </c>
      <c r="L71" s="4">
        <v>3</v>
      </c>
      <c r="M71" s="4">
        <f t="shared" si="20"/>
        <v>44.333333333333336</v>
      </c>
      <c r="N71" s="4">
        <f>1+(M71/30-1)*0.4</f>
        <v>1.1911111111111112</v>
      </c>
      <c r="O71" s="4">
        <f t="shared" si="21"/>
        <v>171.52</v>
      </c>
      <c r="P71" s="4">
        <f t="shared" si="18"/>
        <v>171.52</v>
      </c>
      <c r="Q71" s="4">
        <v>1.2</v>
      </c>
      <c r="R71" s="4">
        <f t="shared" si="19"/>
        <v>205.824</v>
      </c>
    </row>
    <row r="72" spans="1:18" ht="14.25">
      <c r="A72" s="6" t="s">
        <v>193</v>
      </c>
      <c r="B72" s="4" t="s">
        <v>27</v>
      </c>
      <c r="C72" s="4" t="s">
        <v>564</v>
      </c>
      <c r="D72" s="4" t="s">
        <v>622</v>
      </c>
      <c r="E72" s="4" t="s">
        <v>550</v>
      </c>
      <c r="F72" s="4" t="s">
        <v>551</v>
      </c>
      <c r="G72" s="4">
        <v>70</v>
      </c>
      <c r="H72" s="4">
        <v>16</v>
      </c>
      <c r="I72" s="4">
        <v>1.2</v>
      </c>
      <c r="J72" s="4">
        <f>H72*I72</f>
        <v>19.2</v>
      </c>
      <c r="K72" s="4">
        <v>4</v>
      </c>
      <c r="L72" s="4">
        <v>2</v>
      </c>
      <c r="M72" s="4">
        <f t="shared" si="20"/>
        <v>35</v>
      </c>
      <c r="N72" s="4">
        <f>1+(M72/30-1)*0.4</f>
        <v>1.0666666666666667</v>
      </c>
      <c r="O72" s="4">
        <f t="shared" si="21"/>
        <v>8.533333333333333</v>
      </c>
      <c r="P72" s="4">
        <f t="shared" si="18"/>
        <v>27.733333333333334</v>
      </c>
      <c r="Q72" s="4">
        <v>1</v>
      </c>
      <c r="R72" s="4">
        <f t="shared" si="19"/>
        <v>27.733333333333334</v>
      </c>
    </row>
    <row r="73" spans="1:18" ht="14.25">
      <c r="A73" s="6" t="s">
        <v>193</v>
      </c>
      <c r="B73" s="4" t="s">
        <v>27</v>
      </c>
      <c r="C73" s="4" t="s">
        <v>564</v>
      </c>
      <c r="D73" s="4" t="s">
        <v>623</v>
      </c>
      <c r="E73" s="4" t="s">
        <v>550</v>
      </c>
      <c r="F73" s="4" t="s">
        <v>548</v>
      </c>
      <c r="G73" s="4">
        <v>125</v>
      </c>
      <c r="H73" s="4"/>
      <c r="I73" s="4"/>
      <c r="J73" s="4"/>
      <c r="K73" s="4">
        <v>40</v>
      </c>
      <c r="L73" s="4">
        <v>10</v>
      </c>
      <c r="M73" s="4">
        <f t="shared" si="20"/>
        <v>12.5</v>
      </c>
      <c r="N73" s="4">
        <f>1+(M73/30-1)*0.6</f>
        <v>0.6500000000000001</v>
      </c>
      <c r="O73" s="4">
        <f t="shared" si="21"/>
        <v>260.00000000000006</v>
      </c>
      <c r="P73" s="4">
        <f t="shared" si="18"/>
        <v>260.00000000000006</v>
      </c>
      <c r="Q73" s="4">
        <v>1</v>
      </c>
      <c r="R73" s="4">
        <f t="shared" si="19"/>
        <v>260.00000000000006</v>
      </c>
    </row>
    <row r="74" spans="1:18" ht="14.25">
      <c r="A74" s="6" t="s">
        <v>624</v>
      </c>
      <c r="B74" s="4" t="s">
        <v>27</v>
      </c>
      <c r="C74" s="4" t="s">
        <v>564</v>
      </c>
      <c r="D74" s="4" t="s">
        <v>616</v>
      </c>
      <c r="E74" s="4" t="s">
        <v>565</v>
      </c>
      <c r="F74" s="4" t="s">
        <v>548</v>
      </c>
      <c r="G74" s="4">
        <v>123</v>
      </c>
      <c r="H74" s="4">
        <v>6</v>
      </c>
      <c r="I74" s="4">
        <f aca="true" t="shared" si="22" ref="I74:I79">0.85+0.005*G74</f>
        <v>1.4649999999999999</v>
      </c>
      <c r="J74" s="4">
        <f aca="true" t="shared" si="23" ref="J74:J79">H74*I74</f>
        <v>8.79</v>
      </c>
      <c r="K74" s="4">
        <v>4</v>
      </c>
      <c r="L74" s="4">
        <v>3</v>
      </c>
      <c r="M74" s="4">
        <f t="shared" si="20"/>
        <v>41</v>
      </c>
      <c r="N74" s="4">
        <f>1+(M74/30-1)*0.4</f>
        <v>1.1466666666666667</v>
      </c>
      <c r="O74" s="4">
        <f t="shared" si="21"/>
        <v>13.760000000000002</v>
      </c>
      <c r="P74" s="4">
        <f t="shared" si="18"/>
        <v>22.55</v>
      </c>
      <c r="Q74" s="4">
        <v>1</v>
      </c>
      <c r="R74" s="4">
        <f t="shared" si="19"/>
        <v>22.55</v>
      </c>
    </row>
    <row r="75" spans="1:18" ht="14.25">
      <c r="A75" s="6" t="s">
        <v>38</v>
      </c>
      <c r="B75" s="4" t="s">
        <v>27</v>
      </c>
      <c r="C75" s="4" t="s">
        <v>564</v>
      </c>
      <c r="D75" s="4" t="s">
        <v>40</v>
      </c>
      <c r="E75" s="4" t="s">
        <v>432</v>
      </c>
      <c r="F75" s="4" t="s">
        <v>548</v>
      </c>
      <c r="G75" s="4">
        <v>109</v>
      </c>
      <c r="H75" s="4">
        <v>12</v>
      </c>
      <c r="I75" s="4">
        <f t="shared" si="22"/>
        <v>1.395</v>
      </c>
      <c r="J75" s="4">
        <f t="shared" si="23"/>
        <v>16.740000000000002</v>
      </c>
      <c r="K75" s="4">
        <v>6</v>
      </c>
      <c r="L75" s="4">
        <v>2</v>
      </c>
      <c r="M75" s="4">
        <f t="shared" si="20"/>
        <v>54.5</v>
      </c>
      <c r="N75" s="4">
        <f>1+(M75/30-1)*0.4</f>
        <v>1.3266666666666667</v>
      </c>
      <c r="O75" s="4">
        <f t="shared" si="21"/>
        <v>15.92</v>
      </c>
      <c r="P75" s="4">
        <f t="shared" si="18"/>
        <v>32.660000000000004</v>
      </c>
      <c r="Q75" s="4">
        <v>1</v>
      </c>
      <c r="R75" s="4">
        <f t="shared" si="19"/>
        <v>32.660000000000004</v>
      </c>
    </row>
    <row r="76" spans="1:18" ht="14.25">
      <c r="A76" s="6" t="s">
        <v>204</v>
      </c>
      <c r="B76" s="4" t="s">
        <v>22</v>
      </c>
      <c r="C76" s="4" t="s">
        <v>564</v>
      </c>
      <c r="D76" s="4" t="s">
        <v>163</v>
      </c>
      <c r="E76" s="4" t="s">
        <v>565</v>
      </c>
      <c r="F76" s="4" t="s">
        <v>548</v>
      </c>
      <c r="G76" s="4">
        <v>96</v>
      </c>
      <c r="H76" s="4">
        <v>10</v>
      </c>
      <c r="I76" s="4">
        <f t="shared" si="22"/>
        <v>1.33</v>
      </c>
      <c r="J76" s="4">
        <f t="shared" si="23"/>
        <v>13.3</v>
      </c>
      <c r="K76" s="4"/>
      <c r="L76" s="4"/>
      <c r="M76" s="4"/>
      <c r="N76" s="4"/>
      <c r="O76" s="4"/>
      <c r="P76" s="4">
        <f t="shared" si="18"/>
        <v>13.3</v>
      </c>
      <c r="Q76" s="4">
        <v>1</v>
      </c>
      <c r="R76" s="4">
        <f t="shared" si="19"/>
        <v>13.3</v>
      </c>
    </row>
    <row r="77" spans="1:18" ht="14.25">
      <c r="A77" s="6" t="s">
        <v>204</v>
      </c>
      <c r="B77" s="4" t="s">
        <v>22</v>
      </c>
      <c r="C77" s="4" t="s">
        <v>564</v>
      </c>
      <c r="D77" s="4" t="s">
        <v>163</v>
      </c>
      <c r="E77" s="4" t="s">
        <v>547</v>
      </c>
      <c r="F77" s="4" t="s">
        <v>551</v>
      </c>
      <c r="G77" s="4">
        <v>96</v>
      </c>
      <c r="H77" s="4">
        <v>18</v>
      </c>
      <c r="I77" s="4">
        <f t="shared" si="22"/>
        <v>1.33</v>
      </c>
      <c r="J77" s="4">
        <f t="shared" si="23"/>
        <v>23.94</v>
      </c>
      <c r="K77" s="4"/>
      <c r="L77" s="4"/>
      <c r="M77" s="4"/>
      <c r="N77" s="4"/>
      <c r="O77" s="4"/>
      <c r="P77" s="4">
        <f t="shared" si="18"/>
        <v>23.94</v>
      </c>
      <c r="Q77" s="4">
        <v>1</v>
      </c>
      <c r="R77" s="4">
        <f t="shared" si="19"/>
        <v>23.94</v>
      </c>
    </row>
    <row r="78" spans="1:18" ht="14.25">
      <c r="A78" s="6" t="s">
        <v>204</v>
      </c>
      <c r="B78" s="4" t="s">
        <v>22</v>
      </c>
      <c r="C78" s="4" t="s">
        <v>564</v>
      </c>
      <c r="D78" s="4" t="s">
        <v>609</v>
      </c>
      <c r="E78" s="4" t="s">
        <v>550</v>
      </c>
      <c r="F78" s="4" t="s">
        <v>551</v>
      </c>
      <c r="G78" s="4">
        <v>125</v>
      </c>
      <c r="H78" s="4">
        <v>20</v>
      </c>
      <c r="I78" s="4">
        <f t="shared" si="22"/>
        <v>1.475</v>
      </c>
      <c r="J78" s="4">
        <f t="shared" si="23"/>
        <v>29.5</v>
      </c>
      <c r="K78" s="4"/>
      <c r="L78" s="4"/>
      <c r="M78" s="4"/>
      <c r="N78" s="4"/>
      <c r="O78" s="4"/>
      <c r="P78" s="4">
        <f t="shared" si="18"/>
        <v>29.5</v>
      </c>
      <c r="Q78" s="4">
        <v>1</v>
      </c>
      <c r="R78" s="4">
        <f t="shared" si="19"/>
        <v>29.5</v>
      </c>
    </row>
    <row r="79" spans="1:18" ht="14.25">
      <c r="A79" s="6" t="s">
        <v>625</v>
      </c>
      <c r="B79" s="4" t="s">
        <v>22</v>
      </c>
      <c r="C79" s="4" t="s">
        <v>564</v>
      </c>
      <c r="D79" s="4" t="s">
        <v>626</v>
      </c>
      <c r="E79" s="4" t="s">
        <v>557</v>
      </c>
      <c r="F79" s="4" t="s">
        <v>548</v>
      </c>
      <c r="G79" s="4">
        <v>112</v>
      </c>
      <c r="H79" s="4">
        <v>46</v>
      </c>
      <c r="I79" s="4">
        <f t="shared" si="22"/>
        <v>1.4100000000000001</v>
      </c>
      <c r="J79" s="4">
        <f t="shared" si="23"/>
        <v>64.86000000000001</v>
      </c>
      <c r="K79" s="4"/>
      <c r="L79" s="4"/>
      <c r="M79" s="4"/>
      <c r="N79" s="4"/>
      <c r="O79" s="4"/>
      <c r="P79" s="4">
        <f t="shared" si="18"/>
        <v>64.86000000000001</v>
      </c>
      <c r="Q79" s="4">
        <v>1</v>
      </c>
      <c r="R79" s="4">
        <f t="shared" si="19"/>
        <v>64.86000000000001</v>
      </c>
    </row>
    <row r="80" spans="1:18" ht="14.25">
      <c r="A80" s="6" t="s">
        <v>627</v>
      </c>
      <c r="B80" s="4" t="s">
        <v>27</v>
      </c>
      <c r="C80" s="4" t="s">
        <v>564</v>
      </c>
      <c r="D80" s="4" t="s">
        <v>626</v>
      </c>
      <c r="E80" s="4" t="s">
        <v>557</v>
      </c>
      <c r="F80" s="4" t="s">
        <v>548</v>
      </c>
      <c r="G80" s="4">
        <v>112</v>
      </c>
      <c r="H80" s="4"/>
      <c r="I80" s="4"/>
      <c r="J80" s="4"/>
      <c r="K80" s="4">
        <v>16</v>
      </c>
      <c r="L80" s="4">
        <v>2</v>
      </c>
      <c r="M80" s="4">
        <f>G80/L80</f>
        <v>56</v>
      </c>
      <c r="N80" s="4">
        <f>1+(M80/30-1)*0.4</f>
        <v>1.3466666666666667</v>
      </c>
      <c r="O80" s="4">
        <f>K80*L80*N80</f>
        <v>43.093333333333334</v>
      </c>
      <c r="P80" s="4">
        <f t="shared" si="18"/>
        <v>43.093333333333334</v>
      </c>
      <c r="Q80" s="4">
        <v>1</v>
      </c>
      <c r="R80" s="4">
        <f t="shared" si="19"/>
        <v>43.093333333333334</v>
      </c>
    </row>
    <row r="81" spans="1:18" ht="14.25">
      <c r="A81" s="6" t="s">
        <v>628</v>
      </c>
      <c r="B81" s="4" t="s">
        <v>32</v>
      </c>
      <c r="C81" s="4" t="s">
        <v>564</v>
      </c>
      <c r="D81" s="4" t="s">
        <v>629</v>
      </c>
      <c r="E81" s="4" t="s">
        <v>620</v>
      </c>
      <c r="F81" s="4" t="s">
        <v>548</v>
      </c>
      <c r="G81" s="4">
        <v>109</v>
      </c>
      <c r="H81" s="4">
        <v>20</v>
      </c>
      <c r="I81" s="4">
        <f>0.85+0.005*G81</f>
        <v>1.395</v>
      </c>
      <c r="J81" s="4">
        <f>H81*I81</f>
        <v>27.9</v>
      </c>
      <c r="K81" s="4"/>
      <c r="L81" s="4"/>
      <c r="M81" s="4"/>
      <c r="N81" s="4"/>
      <c r="O81" s="4"/>
      <c r="P81" s="4">
        <f t="shared" si="18"/>
        <v>27.9</v>
      </c>
      <c r="Q81" s="4">
        <v>1</v>
      </c>
      <c r="R81" s="4">
        <f t="shared" si="19"/>
        <v>27.9</v>
      </c>
    </row>
    <row r="82" spans="1:18" ht="14.25">
      <c r="A82" s="6" t="s">
        <v>628</v>
      </c>
      <c r="B82" s="4" t="s">
        <v>563</v>
      </c>
      <c r="C82" s="4" t="s">
        <v>564</v>
      </c>
      <c r="D82" s="4" t="s">
        <v>630</v>
      </c>
      <c r="E82" s="4" t="s">
        <v>547</v>
      </c>
      <c r="F82" s="4" t="s">
        <v>548</v>
      </c>
      <c r="G82" s="4">
        <v>36</v>
      </c>
      <c r="H82" s="4">
        <v>24</v>
      </c>
      <c r="I82" s="4">
        <v>1.2</v>
      </c>
      <c r="J82" s="4">
        <f>H82*I82</f>
        <v>28.799999999999997</v>
      </c>
      <c r="K82" s="4">
        <v>6</v>
      </c>
      <c r="L82" s="4">
        <v>1</v>
      </c>
      <c r="M82" s="4">
        <f>G82/L82</f>
        <v>36</v>
      </c>
      <c r="N82" s="4">
        <f>1+(M82/30-1)*0.4</f>
        <v>1.08</v>
      </c>
      <c r="O82" s="4">
        <f>K82*L82*N82</f>
        <v>6.48</v>
      </c>
      <c r="P82" s="4">
        <f t="shared" si="18"/>
        <v>35.28</v>
      </c>
      <c r="Q82" s="4">
        <v>1</v>
      </c>
      <c r="R82" s="4">
        <f t="shared" si="19"/>
        <v>35.28</v>
      </c>
    </row>
    <row r="83" spans="1:18" ht="14.25">
      <c r="A83" s="6" t="s">
        <v>628</v>
      </c>
      <c r="B83" s="4" t="s">
        <v>563</v>
      </c>
      <c r="C83" s="4" t="s">
        <v>564</v>
      </c>
      <c r="D83" s="4" t="s">
        <v>631</v>
      </c>
      <c r="E83" s="4" t="s">
        <v>547</v>
      </c>
      <c r="F83" s="4" t="s">
        <v>548</v>
      </c>
      <c r="G83" s="4">
        <v>96</v>
      </c>
      <c r="H83" s="4">
        <v>24</v>
      </c>
      <c r="I83" s="4">
        <f>0.85+0.005*G83</f>
        <v>1.33</v>
      </c>
      <c r="J83" s="4">
        <f>H83*I83</f>
        <v>31.92</v>
      </c>
      <c r="K83" s="4">
        <v>6</v>
      </c>
      <c r="L83" s="4">
        <v>2</v>
      </c>
      <c r="M83" s="4">
        <f>G83/L83</f>
        <v>48</v>
      </c>
      <c r="N83" s="4">
        <f>1+(M83/30-1)*0.4</f>
        <v>1.24</v>
      </c>
      <c r="O83" s="4">
        <f>K83*L83*N83</f>
        <v>14.879999999999999</v>
      </c>
      <c r="P83" s="4">
        <f t="shared" si="18"/>
        <v>46.8</v>
      </c>
      <c r="Q83" s="4">
        <v>1</v>
      </c>
      <c r="R83" s="4">
        <f t="shared" si="19"/>
        <v>46.8</v>
      </c>
    </row>
    <row r="84" spans="1:18" ht="14.25">
      <c r="A84" s="6" t="s">
        <v>632</v>
      </c>
      <c r="B84" s="4" t="s">
        <v>563</v>
      </c>
      <c r="C84" s="4" t="s">
        <v>585</v>
      </c>
      <c r="D84" s="4" t="s">
        <v>633</v>
      </c>
      <c r="E84" s="4" t="s">
        <v>557</v>
      </c>
      <c r="F84" s="4" t="s">
        <v>551</v>
      </c>
      <c r="G84" s="4">
        <v>112</v>
      </c>
      <c r="H84" s="4"/>
      <c r="I84" s="4"/>
      <c r="J84" s="4"/>
      <c r="K84" s="4">
        <v>4</v>
      </c>
      <c r="L84" s="4">
        <v>2</v>
      </c>
      <c r="M84" s="4">
        <f>G84/L84</f>
        <v>56</v>
      </c>
      <c r="N84" s="4">
        <f>1+(M84/30-1)*0.4</f>
        <v>1.3466666666666667</v>
      </c>
      <c r="O84" s="4">
        <f>K84*L84*N84</f>
        <v>10.773333333333333</v>
      </c>
      <c r="P84" s="4">
        <f t="shared" si="18"/>
        <v>10.773333333333333</v>
      </c>
      <c r="Q84" s="4">
        <v>1</v>
      </c>
      <c r="R84" s="4">
        <f t="shared" si="19"/>
        <v>10.773333333333333</v>
      </c>
    </row>
    <row r="85" spans="1:18" ht="14.25">
      <c r="A85" s="6" t="s">
        <v>632</v>
      </c>
      <c r="B85" s="4" t="s">
        <v>563</v>
      </c>
      <c r="C85" s="4" t="s">
        <v>585</v>
      </c>
      <c r="D85" s="4" t="s">
        <v>634</v>
      </c>
      <c r="E85" s="4" t="s">
        <v>555</v>
      </c>
      <c r="F85" s="4" t="s">
        <v>548</v>
      </c>
      <c r="G85" s="4">
        <v>73</v>
      </c>
      <c r="H85" s="4">
        <v>20</v>
      </c>
      <c r="I85" s="4">
        <f>0.85+0.005*G85</f>
        <v>1.2149999999999999</v>
      </c>
      <c r="J85" s="4">
        <f aca="true" t="shared" si="24" ref="J85:J99">H85*I85</f>
        <v>24.299999999999997</v>
      </c>
      <c r="K85" s="4"/>
      <c r="L85" s="4"/>
      <c r="M85" s="4"/>
      <c r="N85" s="4"/>
      <c r="O85" s="4"/>
      <c r="P85" s="4">
        <f t="shared" si="18"/>
        <v>24.299999999999997</v>
      </c>
      <c r="Q85" s="4">
        <v>1</v>
      </c>
      <c r="R85" s="4">
        <f t="shared" si="19"/>
        <v>24.299999999999997</v>
      </c>
    </row>
    <row r="86" spans="1:18" ht="14.25">
      <c r="A86" s="6" t="s">
        <v>41</v>
      </c>
      <c r="B86" s="4" t="s">
        <v>27</v>
      </c>
      <c r="C86" s="4" t="s">
        <v>564</v>
      </c>
      <c r="D86" s="4" t="s">
        <v>635</v>
      </c>
      <c r="E86" s="4" t="s">
        <v>569</v>
      </c>
      <c r="F86" s="4" t="s">
        <v>548</v>
      </c>
      <c r="G86" s="4">
        <v>83</v>
      </c>
      <c r="H86" s="4">
        <v>28</v>
      </c>
      <c r="I86" s="4">
        <f>0.85+0.005*G86</f>
        <v>1.2650000000000001</v>
      </c>
      <c r="J86" s="4">
        <f t="shared" si="24"/>
        <v>35.42</v>
      </c>
      <c r="K86" s="4">
        <v>12</v>
      </c>
      <c r="L86" s="4">
        <v>2</v>
      </c>
      <c r="M86" s="4">
        <f>G86/L86</f>
        <v>41.5</v>
      </c>
      <c r="N86" s="4">
        <f>1+(M86/30-1)*0.4</f>
        <v>1.1533333333333333</v>
      </c>
      <c r="O86" s="4">
        <f>K86*L86*N86</f>
        <v>27.68</v>
      </c>
      <c r="P86" s="4">
        <f t="shared" si="18"/>
        <v>63.1</v>
      </c>
      <c r="Q86" s="4">
        <v>1.44</v>
      </c>
      <c r="R86" s="4">
        <f t="shared" si="19"/>
        <v>90.864</v>
      </c>
    </row>
    <row r="87" spans="1:18" ht="14.25">
      <c r="A87" s="6" t="s">
        <v>44</v>
      </c>
      <c r="B87" s="4" t="s">
        <v>27</v>
      </c>
      <c r="C87" s="4" t="s">
        <v>564</v>
      </c>
      <c r="D87" s="4" t="s">
        <v>47</v>
      </c>
      <c r="E87" s="4" t="s">
        <v>547</v>
      </c>
      <c r="F87" s="4" t="s">
        <v>548</v>
      </c>
      <c r="G87" s="4">
        <v>50</v>
      </c>
      <c r="H87" s="4">
        <v>10</v>
      </c>
      <c r="I87" s="4">
        <v>1.2</v>
      </c>
      <c r="J87" s="4">
        <f t="shared" si="24"/>
        <v>12</v>
      </c>
      <c r="K87" s="4"/>
      <c r="L87" s="4"/>
      <c r="M87" s="4"/>
      <c r="N87" s="4"/>
      <c r="O87" s="4"/>
      <c r="P87" s="4">
        <f t="shared" si="18"/>
        <v>12</v>
      </c>
      <c r="Q87" s="4">
        <v>1</v>
      </c>
      <c r="R87" s="4">
        <f t="shared" si="19"/>
        <v>12</v>
      </c>
    </row>
    <row r="88" spans="1:18" ht="14.25">
      <c r="A88" s="6" t="s">
        <v>44</v>
      </c>
      <c r="B88" s="4" t="s">
        <v>27</v>
      </c>
      <c r="C88" s="4" t="s">
        <v>564</v>
      </c>
      <c r="D88" s="4" t="s">
        <v>213</v>
      </c>
      <c r="E88" s="4" t="s">
        <v>565</v>
      </c>
      <c r="F88" s="4" t="s">
        <v>551</v>
      </c>
      <c r="G88" s="4">
        <v>132</v>
      </c>
      <c r="H88" s="4">
        <v>38</v>
      </c>
      <c r="I88" s="4">
        <f aca="true" t="shared" si="25" ref="I88:I99">0.85+0.005*G88</f>
        <v>1.51</v>
      </c>
      <c r="J88" s="4">
        <f t="shared" si="24"/>
        <v>57.38</v>
      </c>
      <c r="K88" s="4"/>
      <c r="L88" s="4"/>
      <c r="M88" s="4"/>
      <c r="N88" s="4"/>
      <c r="O88" s="4"/>
      <c r="P88" s="4">
        <f t="shared" si="18"/>
        <v>57.38</v>
      </c>
      <c r="Q88" s="4">
        <v>1</v>
      </c>
      <c r="R88" s="4">
        <f t="shared" si="19"/>
        <v>57.38</v>
      </c>
    </row>
    <row r="89" spans="1:18" ht="14.25">
      <c r="A89" s="6" t="s">
        <v>636</v>
      </c>
      <c r="B89" s="4" t="s">
        <v>27</v>
      </c>
      <c r="C89" s="4" t="s">
        <v>545</v>
      </c>
      <c r="D89" s="4" t="s">
        <v>549</v>
      </c>
      <c r="E89" s="4" t="s">
        <v>565</v>
      </c>
      <c r="F89" s="4" t="s">
        <v>551</v>
      </c>
      <c r="G89" s="4">
        <v>132</v>
      </c>
      <c r="H89" s="4">
        <v>20</v>
      </c>
      <c r="I89" s="4">
        <f t="shared" si="25"/>
        <v>1.51</v>
      </c>
      <c r="J89" s="4">
        <f t="shared" si="24"/>
        <v>30.2</v>
      </c>
      <c r="K89" s="4"/>
      <c r="L89" s="4"/>
      <c r="M89" s="4"/>
      <c r="N89" s="4"/>
      <c r="O89" s="4"/>
      <c r="P89" s="4">
        <f t="shared" si="18"/>
        <v>30.2</v>
      </c>
      <c r="Q89" s="4">
        <v>1</v>
      </c>
      <c r="R89" s="4">
        <f t="shared" si="19"/>
        <v>30.2</v>
      </c>
    </row>
    <row r="90" spans="1:18" ht="14.25">
      <c r="A90" s="6" t="s">
        <v>637</v>
      </c>
      <c r="B90" s="4" t="s">
        <v>22</v>
      </c>
      <c r="C90" s="4" t="s">
        <v>564</v>
      </c>
      <c r="D90" s="4" t="s">
        <v>638</v>
      </c>
      <c r="E90" s="4" t="s">
        <v>557</v>
      </c>
      <c r="F90" s="4" t="s">
        <v>551</v>
      </c>
      <c r="G90" s="4">
        <v>112</v>
      </c>
      <c r="H90" s="4">
        <v>24</v>
      </c>
      <c r="I90" s="4">
        <f t="shared" si="25"/>
        <v>1.4100000000000001</v>
      </c>
      <c r="J90" s="4">
        <f t="shared" si="24"/>
        <v>33.84</v>
      </c>
      <c r="K90" s="4">
        <v>26</v>
      </c>
      <c r="L90" s="4">
        <v>2</v>
      </c>
      <c r="M90" s="4">
        <f>G90/L90</f>
        <v>56</v>
      </c>
      <c r="N90" s="4">
        <f>1+(M90/30-1)*0.4</f>
        <v>1.3466666666666667</v>
      </c>
      <c r="O90" s="4">
        <f>K90*L90*N90</f>
        <v>70.02666666666667</v>
      </c>
      <c r="P90" s="4">
        <f t="shared" si="18"/>
        <v>103.86666666666667</v>
      </c>
      <c r="Q90" s="4">
        <v>1</v>
      </c>
      <c r="R90" s="4">
        <f t="shared" si="19"/>
        <v>103.86666666666667</v>
      </c>
    </row>
    <row r="91" spans="1:18" ht="14.25">
      <c r="A91" s="6" t="s">
        <v>48</v>
      </c>
      <c r="B91" s="4" t="s">
        <v>27</v>
      </c>
      <c r="C91" s="4" t="s">
        <v>564</v>
      </c>
      <c r="D91" s="4" t="s">
        <v>639</v>
      </c>
      <c r="E91" s="4" t="s">
        <v>565</v>
      </c>
      <c r="F91" s="4" t="s">
        <v>551</v>
      </c>
      <c r="G91" s="4">
        <v>132</v>
      </c>
      <c r="H91" s="4">
        <v>15</v>
      </c>
      <c r="I91" s="4">
        <f t="shared" si="25"/>
        <v>1.51</v>
      </c>
      <c r="J91" s="4">
        <f t="shared" si="24"/>
        <v>22.65</v>
      </c>
      <c r="K91" s="4"/>
      <c r="L91" s="4"/>
      <c r="M91" s="4"/>
      <c r="N91" s="4"/>
      <c r="O91" s="4"/>
      <c r="P91" s="4">
        <f t="shared" si="18"/>
        <v>22.65</v>
      </c>
      <c r="Q91" s="4">
        <v>1</v>
      </c>
      <c r="R91" s="4">
        <f t="shared" si="19"/>
        <v>22.65</v>
      </c>
    </row>
    <row r="92" spans="1:18" ht="14.25">
      <c r="A92" s="6" t="s">
        <v>48</v>
      </c>
      <c r="B92" s="4" t="s">
        <v>27</v>
      </c>
      <c r="C92" s="4" t="s">
        <v>564</v>
      </c>
      <c r="D92" s="4" t="s">
        <v>50</v>
      </c>
      <c r="E92" s="4" t="s">
        <v>620</v>
      </c>
      <c r="F92" s="4" t="s">
        <v>548</v>
      </c>
      <c r="G92" s="4">
        <v>101</v>
      </c>
      <c r="H92" s="4">
        <v>24</v>
      </c>
      <c r="I92" s="4">
        <f t="shared" si="25"/>
        <v>1.355</v>
      </c>
      <c r="J92" s="4">
        <f t="shared" si="24"/>
        <v>32.519999999999996</v>
      </c>
      <c r="K92" s="4"/>
      <c r="L92" s="4"/>
      <c r="M92" s="4"/>
      <c r="N92" s="4"/>
      <c r="O92" s="4"/>
      <c r="P92" s="4">
        <f t="shared" si="18"/>
        <v>32.519999999999996</v>
      </c>
      <c r="Q92" s="4">
        <v>1</v>
      </c>
      <c r="R92" s="4">
        <f t="shared" si="19"/>
        <v>32.519999999999996</v>
      </c>
    </row>
    <row r="93" spans="1:18" ht="14.25">
      <c r="A93" s="6" t="s">
        <v>48</v>
      </c>
      <c r="B93" s="4" t="s">
        <v>27</v>
      </c>
      <c r="C93" s="4" t="s">
        <v>564</v>
      </c>
      <c r="D93" s="4" t="s">
        <v>50</v>
      </c>
      <c r="E93" s="4" t="s">
        <v>602</v>
      </c>
      <c r="F93" s="4" t="s">
        <v>551</v>
      </c>
      <c r="G93" s="4">
        <v>88</v>
      </c>
      <c r="H93" s="4">
        <v>24</v>
      </c>
      <c r="I93" s="4">
        <f t="shared" si="25"/>
        <v>1.29</v>
      </c>
      <c r="J93" s="4">
        <f t="shared" si="24"/>
        <v>30.96</v>
      </c>
      <c r="K93" s="4"/>
      <c r="L93" s="4"/>
      <c r="M93" s="4"/>
      <c r="N93" s="4"/>
      <c r="O93" s="4"/>
      <c r="P93" s="4">
        <f t="shared" si="18"/>
        <v>30.96</v>
      </c>
      <c r="Q93" s="4">
        <v>1.2</v>
      </c>
      <c r="R93" s="4">
        <f t="shared" si="19"/>
        <v>37.152</v>
      </c>
    </row>
    <row r="94" spans="1:18" ht="14.25">
      <c r="A94" s="6" t="s">
        <v>52</v>
      </c>
      <c r="B94" s="4" t="s">
        <v>27</v>
      </c>
      <c r="C94" s="4" t="s">
        <v>564</v>
      </c>
      <c r="D94" s="4" t="s">
        <v>640</v>
      </c>
      <c r="E94" s="4" t="s">
        <v>565</v>
      </c>
      <c r="F94" s="4" t="s">
        <v>548</v>
      </c>
      <c r="G94" s="4">
        <v>87</v>
      </c>
      <c r="H94" s="4">
        <v>13</v>
      </c>
      <c r="I94" s="4">
        <f t="shared" si="25"/>
        <v>1.285</v>
      </c>
      <c r="J94" s="4">
        <f t="shared" si="24"/>
        <v>16.705</v>
      </c>
      <c r="K94" s="4"/>
      <c r="L94" s="4"/>
      <c r="M94" s="4"/>
      <c r="N94" s="4"/>
      <c r="O94" s="4"/>
      <c r="P94" s="4">
        <f t="shared" si="18"/>
        <v>16.705</v>
      </c>
      <c r="Q94" s="4">
        <v>1</v>
      </c>
      <c r="R94" s="4">
        <f t="shared" si="19"/>
        <v>16.705</v>
      </c>
    </row>
    <row r="95" spans="1:18" ht="14.25">
      <c r="A95" s="6" t="s">
        <v>52</v>
      </c>
      <c r="B95" s="4" t="s">
        <v>27</v>
      </c>
      <c r="C95" s="4" t="s">
        <v>564</v>
      </c>
      <c r="D95" s="4" t="s">
        <v>54</v>
      </c>
      <c r="E95" s="4" t="s">
        <v>569</v>
      </c>
      <c r="F95" s="4" t="s">
        <v>548</v>
      </c>
      <c r="G95" s="4">
        <v>85</v>
      </c>
      <c r="H95" s="4">
        <v>18</v>
      </c>
      <c r="I95" s="4">
        <f t="shared" si="25"/>
        <v>1.275</v>
      </c>
      <c r="J95" s="4">
        <f t="shared" si="24"/>
        <v>22.95</v>
      </c>
      <c r="K95" s="4">
        <v>6</v>
      </c>
      <c r="L95" s="4">
        <v>2</v>
      </c>
      <c r="M95" s="4">
        <f>G95/L95</f>
        <v>42.5</v>
      </c>
      <c r="N95" s="4">
        <f>1+(M95/30-1)*0.4</f>
        <v>1.1666666666666667</v>
      </c>
      <c r="O95" s="4">
        <f>K95*L95*N95</f>
        <v>14</v>
      </c>
      <c r="P95" s="4">
        <f t="shared" si="18"/>
        <v>36.95</v>
      </c>
      <c r="Q95" s="4">
        <v>1.2</v>
      </c>
      <c r="R95" s="4">
        <f t="shared" si="19"/>
        <v>44.34</v>
      </c>
    </row>
    <row r="96" spans="1:18" ht="14.25">
      <c r="A96" s="6" t="s">
        <v>52</v>
      </c>
      <c r="B96" s="4" t="s">
        <v>27</v>
      </c>
      <c r="C96" s="4" t="s">
        <v>564</v>
      </c>
      <c r="D96" s="4" t="s">
        <v>54</v>
      </c>
      <c r="E96" s="4" t="s">
        <v>641</v>
      </c>
      <c r="F96" s="4" t="s">
        <v>551</v>
      </c>
      <c r="G96" s="4">
        <v>197</v>
      </c>
      <c r="H96" s="4">
        <v>24</v>
      </c>
      <c r="I96" s="4">
        <f t="shared" si="25"/>
        <v>1.835</v>
      </c>
      <c r="J96" s="4">
        <f t="shared" si="24"/>
        <v>44.04</v>
      </c>
      <c r="K96" s="4">
        <v>10</v>
      </c>
      <c r="L96" s="4">
        <v>5</v>
      </c>
      <c r="M96" s="4">
        <f>G96/L96</f>
        <v>39.4</v>
      </c>
      <c r="N96" s="4">
        <f>1+(M96/30-1)*0.4</f>
        <v>1.1253333333333333</v>
      </c>
      <c r="O96" s="4">
        <f>K96*L96*N96</f>
        <v>56.266666666666666</v>
      </c>
      <c r="P96" s="4">
        <f t="shared" si="18"/>
        <v>100.30666666666667</v>
      </c>
      <c r="Q96" s="4">
        <v>1.2</v>
      </c>
      <c r="R96" s="4">
        <f t="shared" si="19"/>
        <v>120.368</v>
      </c>
    </row>
    <row r="97" spans="1:18" ht="14.25">
      <c r="A97" s="6" t="s">
        <v>642</v>
      </c>
      <c r="B97" s="4" t="s">
        <v>27</v>
      </c>
      <c r="C97" s="4" t="s">
        <v>585</v>
      </c>
      <c r="D97" s="4" t="s">
        <v>643</v>
      </c>
      <c r="E97" s="4" t="s">
        <v>587</v>
      </c>
      <c r="F97" s="4" t="s">
        <v>548</v>
      </c>
      <c r="G97" s="4">
        <v>128</v>
      </c>
      <c r="H97" s="4">
        <v>4</v>
      </c>
      <c r="I97" s="4">
        <f t="shared" si="25"/>
        <v>1.49</v>
      </c>
      <c r="J97" s="4">
        <f t="shared" si="24"/>
        <v>5.96</v>
      </c>
      <c r="K97" s="4"/>
      <c r="L97" s="4"/>
      <c r="M97" s="4"/>
      <c r="N97" s="4"/>
      <c r="O97" s="4"/>
      <c r="P97" s="4">
        <f t="shared" si="18"/>
        <v>5.96</v>
      </c>
      <c r="Q97" s="4">
        <v>1</v>
      </c>
      <c r="R97" s="4">
        <f t="shared" si="19"/>
        <v>5.96</v>
      </c>
    </row>
    <row r="98" spans="1:18" ht="14.25">
      <c r="A98" s="6" t="s">
        <v>243</v>
      </c>
      <c r="B98" s="4" t="s">
        <v>27</v>
      </c>
      <c r="C98" s="4" t="s">
        <v>585</v>
      </c>
      <c r="D98" s="4" t="s">
        <v>644</v>
      </c>
      <c r="E98" s="4" t="s">
        <v>602</v>
      </c>
      <c r="F98" s="4" t="s">
        <v>551</v>
      </c>
      <c r="G98" s="4">
        <v>88</v>
      </c>
      <c r="H98" s="4">
        <v>24</v>
      </c>
      <c r="I98" s="4">
        <f t="shared" si="25"/>
        <v>1.29</v>
      </c>
      <c r="J98" s="4">
        <f t="shared" si="24"/>
        <v>30.96</v>
      </c>
      <c r="K98" s="4">
        <v>6</v>
      </c>
      <c r="L98" s="4">
        <v>2</v>
      </c>
      <c r="M98" s="4">
        <f>G98/L98</f>
        <v>44</v>
      </c>
      <c r="N98" s="4">
        <f>1+(M98/30-1)*0.4</f>
        <v>1.1866666666666665</v>
      </c>
      <c r="O98" s="4">
        <f>K98*L98*N98</f>
        <v>14.239999999999998</v>
      </c>
      <c r="P98" s="4">
        <f t="shared" si="18"/>
        <v>45.2</v>
      </c>
      <c r="Q98" s="4">
        <v>1.2</v>
      </c>
      <c r="R98" s="4">
        <f t="shared" si="19"/>
        <v>54.24</v>
      </c>
    </row>
    <row r="99" spans="1:18" ht="14.25">
      <c r="A99" s="6" t="s">
        <v>243</v>
      </c>
      <c r="B99" s="4" t="s">
        <v>27</v>
      </c>
      <c r="C99" s="4" t="s">
        <v>585</v>
      </c>
      <c r="D99" s="4" t="s">
        <v>645</v>
      </c>
      <c r="E99" s="4" t="s">
        <v>550</v>
      </c>
      <c r="F99" s="4" t="s">
        <v>548</v>
      </c>
      <c r="G99" s="4">
        <v>125</v>
      </c>
      <c r="H99" s="4">
        <v>44</v>
      </c>
      <c r="I99" s="4">
        <f t="shared" si="25"/>
        <v>1.475</v>
      </c>
      <c r="J99" s="4">
        <f t="shared" si="24"/>
        <v>64.9</v>
      </c>
      <c r="K99" s="4">
        <v>16</v>
      </c>
      <c r="L99" s="4">
        <v>3</v>
      </c>
      <c r="M99" s="4">
        <f>G99/L99</f>
        <v>41.666666666666664</v>
      </c>
      <c r="N99" s="4">
        <f>1+(M99/30-1)*0.4</f>
        <v>1.1555555555555554</v>
      </c>
      <c r="O99" s="4">
        <f>K99*L99*N99</f>
        <v>55.46666666666666</v>
      </c>
      <c r="P99" s="4">
        <f t="shared" si="18"/>
        <v>120.36666666666667</v>
      </c>
      <c r="Q99" s="4">
        <v>1.2</v>
      </c>
      <c r="R99" s="4">
        <f t="shared" si="19"/>
        <v>144.44</v>
      </c>
    </row>
    <row r="100" spans="1:18" ht="14.25">
      <c r="A100" s="6" t="s">
        <v>646</v>
      </c>
      <c r="B100" s="4" t="s">
        <v>27</v>
      </c>
      <c r="C100" s="4" t="s">
        <v>585</v>
      </c>
      <c r="D100" s="4" t="s">
        <v>647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89.7</v>
      </c>
    </row>
    <row r="101" spans="1:18" ht="14.25">
      <c r="A101" s="6" t="s">
        <v>648</v>
      </c>
      <c r="B101" s="4" t="s">
        <v>563</v>
      </c>
      <c r="C101" s="4" t="s">
        <v>585</v>
      </c>
      <c r="D101" s="4" t="s">
        <v>643</v>
      </c>
      <c r="E101" s="4" t="s">
        <v>587</v>
      </c>
      <c r="F101" s="4" t="s">
        <v>548</v>
      </c>
      <c r="G101" s="4">
        <v>128</v>
      </c>
      <c r="H101" s="4"/>
      <c r="I101" s="4"/>
      <c r="J101" s="4"/>
      <c r="K101" s="4">
        <v>16</v>
      </c>
      <c r="L101" s="4">
        <v>3</v>
      </c>
      <c r="M101" s="4">
        <f>G101/L101</f>
        <v>42.666666666666664</v>
      </c>
      <c r="N101" s="4">
        <f>1+(M101/30-1)*0.4</f>
        <v>1.1688888888888889</v>
      </c>
      <c r="O101" s="4">
        <f>K101*L101*N101</f>
        <v>56.10666666666667</v>
      </c>
      <c r="P101" s="4">
        <f aca="true" t="shared" si="26" ref="P101:P108">J101+O101</f>
        <v>56.10666666666667</v>
      </c>
      <c r="Q101" s="4">
        <v>1</v>
      </c>
      <c r="R101" s="4">
        <f aca="true" t="shared" si="27" ref="R101:R108">P101*Q101</f>
        <v>56.10666666666667</v>
      </c>
    </row>
    <row r="102" spans="1:18" ht="14.25">
      <c r="A102" s="6" t="s">
        <v>649</v>
      </c>
      <c r="B102" s="4" t="s">
        <v>563</v>
      </c>
      <c r="C102" s="4" t="s">
        <v>564</v>
      </c>
      <c r="D102" s="4" t="s">
        <v>566</v>
      </c>
      <c r="E102" s="4" t="s">
        <v>550</v>
      </c>
      <c r="F102" s="4" t="s">
        <v>551</v>
      </c>
      <c r="G102" s="4">
        <v>125</v>
      </c>
      <c r="H102" s="4">
        <v>48</v>
      </c>
      <c r="I102" s="4">
        <f>0.85+0.005*G102</f>
        <v>1.475</v>
      </c>
      <c r="J102" s="4">
        <f>H102*I102</f>
        <v>70.80000000000001</v>
      </c>
      <c r="K102" s="4"/>
      <c r="L102" s="4"/>
      <c r="M102" s="4"/>
      <c r="N102" s="4"/>
      <c r="O102" s="4"/>
      <c r="P102" s="4">
        <f t="shared" si="26"/>
        <v>70.80000000000001</v>
      </c>
      <c r="Q102" s="4">
        <v>1</v>
      </c>
      <c r="R102" s="4">
        <f t="shared" si="27"/>
        <v>70.80000000000001</v>
      </c>
    </row>
    <row r="103" spans="1:18" ht="14.25">
      <c r="A103" s="6" t="s">
        <v>649</v>
      </c>
      <c r="B103" s="4" t="s">
        <v>563</v>
      </c>
      <c r="C103" s="4" t="s">
        <v>564</v>
      </c>
      <c r="D103" s="4" t="s">
        <v>650</v>
      </c>
      <c r="E103" s="4" t="s">
        <v>550</v>
      </c>
      <c r="F103" s="4" t="s">
        <v>551</v>
      </c>
      <c r="G103" s="4">
        <v>125</v>
      </c>
      <c r="H103" s="4"/>
      <c r="I103" s="4"/>
      <c r="J103" s="4"/>
      <c r="K103" s="4">
        <v>20</v>
      </c>
      <c r="L103" s="4">
        <v>3</v>
      </c>
      <c r="M103" s="4">
        <f>G103/L103</f>
        <v>41.666666666666664</v>
      </c>
      <c r="N103" s="4">
        <f>1+(M103/30-1)*0.4</f>
        <v>1.1555555555555554</v>
      </c>
      <c r="O103" s="4">
        <f>K103*L103*N103</f>
        <v>69.33333333333333</v>
      </c>
      <c r="P103" s="4">
        <f t="shared" si="26"/>
        <v>69.33333333333333</v>
      </c>
      <c r="Q103" s="4">
        <v>1.2</v>
      </c>
      <c r="R103" s="4">
        <f t="shared" si="27"/>
        <v>83.19999999999999</v>
      </c>
    </row>
    <row r="104" spans="1:18" ht="14.25">
      <c r="A104" s="6" t="s">
        <v>651</v>
      </c>
      <c r="B104" s="4" t="s">
        <v>27</v>
      </c>
      <c r="C104" s="4" t="s">
        <v>564</v>
      </c>
      <c r="D104" s="4" t="s">
        <v>556</v>
      </c>
      <c r="E104" s="4" t="s">
        <v>557</v>
      </c>
      <c r="F104" s="4" t="s">
        <v>548</v>
      </c>
      <c r="G104" s="4">
        <v>35</v>
      </c>
      <c r="H104" s="4">
        <v>21</v>
      </c>
      <c r="I104" s="4">
        <v>1.2</v>
      </c>
      <c r="J104" s="4">
        <f>H104*I104</f>
        <v>25.2</v>
      </c>
      <c r="K104" s="4">
        <v>4</v>
      </c>
      <c r="L104" s="4">
        <v>1</v>
      </c>
      <c r="M104" s="4">
        <f>G104/L104</f>
        <v>35</v>
      </c>
      <c r="N104" s="4">
        <f>1+(M104/30-1)*0.4</f>
        <v>1.0666666666666667</v>
      </c>
      <c r="O104" s="4">
        <f>K104*L104*N104</f>
        <v>4.266666666666667</v>
      </c>
      <c r="P104" s="4">
        <f t="shared" si="26"/>
        <v>29.466666666666665</v>
      </c>
      <c r="Q104" s="4">
        <v>1</v>
      </c>
      <c r="R104" s="4">
        <f t="shared" si="27"/>
        <v>29.466666666666665</v>
      </c>
    </row>
    <row r="105" spans="1:18" ht="14.25">
      <c r="A105" s="6" t="s">
        <v>651</v>
      </c>
      <c r="B105" s="4" t="s">
        <v>27</v>
      </c>
      <c r="C105" s="4" t="s">
        <v>564</v>
      </c>
      <c r="D105" s="4" t="s">
        <v>652</v>
      </c>
      <c r="E105" s="4" t="s">
        <v>547</v>
      </c>
      <c r="F105" s="4" t="s">
        <v>551</v>
      </c>
      <c r="G105" s="4">
        <v>96</v>
      </c>
      <c r="H105" s="4">
        <v>18</v>
      </c>
      <c r="I105" s="4">
        <f>0.85+0.005*G105</f>
        <v>1.33</v>
      </c>
      <c r="J105" s="4">
        <f>H105*I105</f>
        <v>23.94</v>
      </c>
      <c r="K105" s="4">
        <v>12</v>
      </c>
      <c r="L105" s="4">
        <v>2</v>
      </c>
      <c r="M105" s="4">
        <f>G105/L105</f>
        <v>48</v>
      </c>
      <c r="N105" s="4">
        <f>1+(M105/30-1)*0.4</f>
        <v>1.24</v>
      </c>
      <c r="O105" s="4">
        <f>K105*L105*N105</f>
        <v>29.759999999999998</v>
      </c>
      <c r="P105" s="4">
        <f t="shared" si="26"/>
        <v>53.7</v>
      </c>
      <c r="Q105" s="4">
        <v>1</v>
      </c>
      <c r="R105" s="4">
        <f t="shared" si="27"/>
        <v>53.7</v>
      </c>
    </row>
    <row r="106" spans="1:18" ht="14.25">
      <c r="A106" s="6" t="s">
        <v>56</v>
      </c>
      <c r="B106" s="4" t="s">
        <v>27</v>
      </c>
      <c r="C106" s="4" t="s">
        <v>564</v>
      </c>
      <c r="D106" s="4" t="s">
        <v>653</v>
      </c>
      <c r="E106" s="4" t="s">
        <v>565</v>
      </c>
      <c r="F106" s="4" t="s">
        <v>551</v>
      </c>
      <c r="G106" s="4">
        <v>132</v>
      </c>
      <c r="H106" s="4">
        <v>16</v>
      </c>
      <c r="I106" s="4">
        <f>0.85+0.005*G106</f>
        <v>1.51</v>
      </c>
      <c r="J106" s="4">
        <f>H106*I106</f>
        <v>24.16</v>
      </c>
      <c r="K106" s="4"/>
      <c r="L106" s="4"/>
      <c r="M106" s="4"/>
      <c r="N106" s="4"/>
      <c r="O106" s="4"/>
      <c r="P106" s="4">
        <f t="shared" si="26"/>
        <v>24.16</v>
      </c>
      <c r="Q106" s="4">
        <v>1</v>
      </c>
      <c r="R106" s="4">
        <f t="shared" si="27"/>
        <v>24.16</v>
      </c>
    </row>
    <row r="107" spans="1:18" ht="14.25">
      <c r="A107" s="6" t="s">
        <v>56</v>
      </c>
      <c r="B107" s="4" t="s">
        <v>27</v>
      </c>
      <c r="C107" s="4" t="s">
        <v>564</v>
      </c>
      <c r="D107" s="4" t="s">
        <v>618</v>
      </c>
      <c r="E107" s="4" t="s">
        <v>565</v>
      </c>
      <c r="F107" s="4" t="s">
        <v>548</v>
      </c>
      <c r="G107" s="4">
        <v>123</v>
      </c>
      <c r="H107" s="4"/>
      <c r="I107" s="4"/>
      <c r="J107" s="4"/>
      <c r="K107" s="4">
        <v>10</v>
      </c>
      <c r="L107" s="4">
        <v>3</v>
      </c>
      <c r="M107" s="4">
        <f>G107/L107</f>
        <v>41</v>
      </c>
      <c r="N107" s="4">
        <f>1+(M107/30-1)*0.4</f>
        <v>1.1466666666666667</v>
      </c>
      <c r="O107" s="4">
        <f>K107*L107*N107</f>
        <v>34.4</v>
      </c>
      <c r="P107" s="4">
        <f t="shared" si="26"/>
        <v>34.4</v>
      </c>
      <c r="Q107" s="4">
        <v>1</v>
      </c>
      <c r="R107" s="4">
        <f t="shared" si="27"/>
        <v>34.4</v>
      </c>
    </row>
    <row r="108" spans="1:18" ht="14.25">
      <c r="A108" s="6" t="s">
        <v>56</v>
      </c>
      <c r="B108" s="4" t="s">
        <v>27</v>
      </c>
      <c r="C108" s="4" t="s">
        <v>564</v>
      </c>
      <c r="D108" s="4" t="s">
        <v>24</v>
      </c>
      <c r="E108" s="4" t="s">
        <v>619</v>
      </c>
      <c r="F108" s="4" t="s">
        <v>548</v>
      </c>
      <c r="G108" s="4">
        <v>142</v>
      </c>
      <c r="H108" s="4">
        <v>52</v>
      </c>
      <c r="I108" s="4">
        <f>0.85+0.005*G108</f>
        <v>1.56</v>
      </c>
      <c r="J108" s="4">
        <f>H108*I108</f>
        <v>81.12</v>
      </c>
      <c r="K108" s="4"/>
      <c r="L108" s="4"/>
      <c r="M108" s="4"/>
      <c r="N108" s="4"/>
      <c r="O108" s="4"/>
      <c r="P108" s="4">
        <f t="shared" si="26"/>
        <v>81.12</v>
      </c>
      <c r="Q108" s="4">
        <v>1.2</v>
      </c>
      <c r="R108" s="4">
        <f t="shared" si="27"/>
        <v>97.34400000000001</v>
      </c>
    </row>
    <row r="109" spans="1:18" ht="14.25">
      <c r="A109" s="6" t="s">
        <v>654</v>
      </c>
      <c r="B109" s="4" t="s">
        <v>27</v>
      </c>
      <c r="C109" s="4" t="s">
        <v>564</v>
      </c>
      <c r="D109" s="4" t="s">
        <v>647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>
        <v>191.1</v>
      </c>
    </row>
    <row r="110" spans="1:18" ht="14.25">
      <c r="A110" s="6" t="s">
        <v>655</v>
      </c>
      <c r="B110" s="4" t="s">
        <v>27</v>
      </c>
      <c r="C110" s="4" t="s">
        <v>564</v>
      </c>
      <c r="D110" s="4" t="s">
        <v>263</v>
      </c>
      <c r="E110" s="4" t="s">
        <v>621</v>
      </c>
      <c r="F110" s="4" t="s">
        <v>551</v>
      </c>
      <c r="G110" s="4">
        <v>133</v>
      </c>
      <c r="H110" s="4">
        <v>12</v>
      </c>
      <c r="I110" s="4">
        <f>0.85+0.005*G110</f>
        <v>1.5150000000000001</v>
      </c>
      <c r="J110" s="4">
        <f>H110*I110</f>
        <v>18.18</v>
      </c>
      <c r="K110" s="4"/>
      <c r="L110" s="4"/>
      <c r="M110" s="4"/>
      <c r="N110" s="4"/>
      <c r="O110" s="4"/>
      <c r="P110" s="4">
        <f>J110+O110</f>
        <v>18.18</v>
      </c>
      <c r="Q110" s="4">
        <v>1.2</v>
      </c>
      <c r="R110" s="4">
        <f>P110*Q110</f>
        <v>21.816</v>
      </c>
    </row>
    <row r="111" spans="1:18" ht="14.25">
      <c r="A111" s="6" t="s">
        <v>265</v>
      </c>
      <c r="B111" s="4" t="s">
        <v>2</v>
      </c>
      <c r="C111" s="4" t="s">
        <v>564</v>
      </c>
      <c r="D111" s="4" t="s">
        <v>47</v>
      </c>
      <c r="E111" s="4" t="s">
        <v>547</v>
      </c>
      <c r="F111" s="4" t="s">
        <v>548</v>
      </c>
      <c r="G111" s="4">
        <v>50</v>
      </c>
      <c r="H111" s="4"/>
      <c r="I111" s="4"/>
      <c r="J111" s="4"/>
      <c r="K111" s="4">
        <v>10</v>
      </c>
      <c r="L111" s="4">
        <v>1</v>
      </c>
      <c r="M111" s="4">
        <f aca="true" t="shared" si="28" ref="M111:M116">G111/L111</f>
        <v>50</v>
      </c>
      <c r="N111" s="4">
        <f aca="true" t="shared" si="29" ref="N111:N116">1+(M111/30-1)*0.4</f>
        <v>1.2666666666666666</v>
      </c>
      <c r="O111" s="4">
        <f aca="true" t="shared" si="30" ref="O111:O116">K111*L111*N111</f>
        <v>12.666666666666666</v>
      </c>
      <c r="P111" s="4">
        <f aca="true" t="shared" si="31" ref="P111:P116">J111+O111</f>
        <v>12.666666666666666</v>
      </c>
      <c r="Q111" s="4">
        <v>1</v>
      </c>
      <c r="R111" s="4">
        <f aca="true" t="shared" si="32" ref="R111:R116">P111*Q111</f>
        <v>12.666666666666666</v>
      </c>
    </row>
    <row r="112" spans="1:18" ht="14.25">
      <c r="A112" s="6" t="s">
        <v>265</v>
      </c>
      <c r="B112" s="4" t="s">
        <v>2</v>
      </c>
      <c r="C112" s="4" t="s">
        <v>564</v>
      </c>
      <c r="D112" s="4" t="s">
        <v>213</v>
      </c>
      <c r="E112" s="4" t="s">
        <v>565</v>
      </c>
      <c r="F112" s="4" t="s">
        <v>551</v>
      </c>
      <c r="G112" s="4">
        <v>132</v>
      </c>
      <c r="H112" s="4"/>
      <c r="I112" s="4"/>
      <c r="J112" s="4"/>
      <c r="K112" s="4">
        <v>12</v>
      </c>
      <c r="L112" s="4">
        <v>3</v>
      </c>
      <c r="M112" s="4">
        <f t="shared" si="28"/>
        <v>44</v>
      </c>
      <c r="N112" s="4">
        <f t="shared" si="29"/>
        <v>1.1866666666666665</v>
      </c>
      <c r="O112" s="4">
        <f t="shared" si="30"/>
        <v>42.72</v>
      </c>
      <c r="P112" s="4">
        <f t="shared" si="31"/>
        <v>42.72</v>
      </c>
      <c r="Q112" s="4">
        <v>1</v>
      </c>
      <c r="R112" s="4">
        <f t="shared" si="32"/>
        <v>42.72</v>
      </c>
    </row>
    <row r="113" spans="1:18" ht="14.25">
      <c r="A113" s="6" t="s">
        <v>265</v>
      </c>
      <c r="B113" s="4" t="s">
        <v>2</v>
      </c>
      <c r="C113" s="4" t="s">
        <v>564</v>
      </c>
      <c r="D113" s="4" t="s">
        <v>60</v>
      </c>
      <c r="E113" s="4" t="s">
        <v>555</v>
      </c>
      <c r="F113" s="4" t="s">
        <v>548</v>
      </c>
      <c r="G113" s="4">
        <v>87</v>
      </c>
      <c r="H113" s="4"/>
      <c r="I113" s="4"/>
      <c r="J113" s="4"/>
      <c r="K113" s="4">
        <v>20</v>
      </c>
      <c r="L113" s="4">
        <v>2</v>
      </c>
      <c r="M113" s="4">
        <f t="shared" si="28"/>
        <v>43.5</v>
      </c>
      <c r="N113" s="4">
        <f t="shared" si="29"/>
        <v>1.18</v>
      </c>
      <c r="O113" s="4">
        <f t="shared" si="30"/>
        <v>47.199999999999996</v>
      </c>
      <c r="P113" s="4">
        <f t="shared" si="31"/>
        <v>47.199999999999996</v>
      </c>
      <c r="Q113" s="4">
        <v>1</v>
      </c>
      <c r="R113" s="4">
        <f t="shared" si="32"/>
        <v>47.199999999999996</v>
      </c>
    </row>
    <row r="114" spans="1:18" ht="14.25">
      <c r="A114" s="6" t="s">
        <v>265</v>
      </c>
      <c r="B114" s="4" t="s">
        <v>2</v>
      </c>
      <c r="C114" s="4" t="s">
        <v>564</v>
      </c>
      <c r="D114" s="4" t="s">
        <v>213</v>
      </c>
      <c r="E114" s="4" t="s">
        <v>547</v>
      </c>
      <c r="F114" s="4" t="s">
        <v>551</v>
      </c>
      <c r="G114" s="4">
        <v>96</v>
      </c>
      <c r="H114" s="4"/>
      <c r="I114" s="4"/>
      <c r="J114" s="4"/>
      <c r="K114" s="4">
        <v>20</v>
      </c>
      <c r="L114" s="4">
        <v>2</v>
      </c>
      <c r="M114" s="4">
        <f t="shared" si="28"/>
        <v>48</v>
      </c>
      <c r="N114" s="4">
        <f t="shared" si="29"/>
        <v>1.24</v>
      </c>
      <c r="O114" s="4">
        <f t="shared" si="30"/>
        <v>49.6</v>
      </c>
      <c r="P114" s="4">
        <f t="shared" si="31"/>
        <v>49.6</v>
      </c>
      <c r="Q114" s="4">
        <v>1</v>
      </c>
      <c r="R114" s="4">
        <f t="shared" si="32"/>
        <v>49.6</v>
      </c>
    </row>
    <row r="115" spans="1:18" ht="14.25">
      <c r="A115" s="6" t="s">
        <v>265</v>
      </c>
      <c r="B115" s="4" t="s">
        <v>2</v>
      </c>
      <c r="C115" s="4" t="s">
        <v>564</v>
      </c>
      <c r="D115" s="4" t="s">
        <v>656</v>
      </c>
      <c r="E115" s="4" t="s">
        <v>547</v>
      </c>
      <c r="F115" s="4" t="s">
        <v>548</v>
      </c>
      <c r="G115" s="4">
        <v>96</v>
      </c>
      <c r="H115" s="4"/>
      <c r="I115" s="4"/>
      <c r="J115" s="4"/>
      <c r="K115" s="4">
        <v>20</v>
      </c>
      <c r="L115" s="4">
        <v>2</v>
      </c>
      <c r="M115" s="4">
        <f t="shared" si="28"/>
        <v>48</v>
      </c>
      <c r="N115" s="4">
        <f t="shared" si="29"/>
        <v>1.24</v>
      </c>
      <c r="O115" s="4">
        <f t="shared" si="30"/>
        <v>49.6</v>
      </c>
      <c r="P115" s="4">
        <f t="shared" si="31"/>
        <v>49.6</v>
      </c>
      <c r="Q115" s="4">
        <v>1</v>
      </c>
      <c r="R115" s="4">
        <f t="shared" si="32"/>
        <v>49.6</v>
      </c>
    </row>
    <row r="116" spans="1:18" ht="14.25">
      <c r="A116" s="6" t="s">
        <v>265</v>
      </c>
      <c r="B116" s="4" t="s">
        <v>2</v>
      </c>
      <c r="C116" s="4" t="s">
        <v>564</v>
      </c>
      <c r="D116" s="4" t="s">
        <v>657</v>
      </c>
      <c r="E116" s="4" t="s">
        <v>593</v>
      </c>
      <c r="F116" s="4" t="s">
        <v>551</v>
      </c>
      <c r="G116" s="4">
        <v>89</v>
      </c>
      <c r="H116" s="4"/>
      <c r="I116" s="4"/>
      <c r="J116" s="4"/>
      <c r="K116" s="4">
        <v>24</v>
      </c>
      <c r="L116" s="4">
        <v>2</v>
      </c>
      <c r="M116" s="4">
        <f t="shared" si="28"/>
        <v>44.5</v>
      </c>
      <c r="N116" s="4">
        <f t="shared" si="29"/>
        <v>1.1933333333333334</v>
      </c>
      <c r="O116" s="4">
        <f t="shared" si="30"/>
        <v>57.28</v>
      </c>
      <c r="P116" s="4">
        <f t="shared" si="31"/>
        <v>57.28</v>
      </c>
      <c r="Q116" s="4">
        <v>1.2</v>
      </c>
      <c r="R116" s="4">
        <f t="shared" si="32"/>
        <v>68.736</v>
      </c>
    </row>
    <row r="117" spans="1:18" ht="14.25">
      <c r="A117" s="6" t="s">
        <v>272</v>
      </c>
      <c r="B117" s="4" t="s">
        <v>22</v>
      </c>
      <c r="C117" s="4" t="s">
        <v>564</v>
      </c>
      <c r="D117" s="4" t="s">
        <v>616</v>
      </c>
      <c r="E117" s="4" t="s">
        <v>565</v>
      </c>
      <c r="F117" s="4" t="s">
        <v>548</v>
      </c>
      <c r="G117" s="4">
        <v>123</v>
      </c>
      <c r="H117" s="4">
        <v>6</v>
      </c>
      <c r="I117" s="4">
        <f>0.85+0.005*G117</f>
        <v>1.4649999999999999</v>
      </c>
      <c r="J117" s="4">
        <f>H117*I117</f>
        <v>8.79</v>
      </c>
      <c r="K117" s="4">
        <v>4</v>
      </c>
      <c r="L117" s="4">
        <v>3</v>
      </c>
      <c r="M117" s="4">
        <f>G117/L117</f>
        <v>41</v>
      </c>
      <c r="N117" s="4">
        <f>1+(M117/30-1)*0.4</f>
        <v>1.1466666666666667</v>
      </c>
      <c r="O117" s="4">
        <f>K117*L117*N117</f>
        <v>13.760000000000002</v>
      </c>
      <c r="P117" s="4">
        <f>J117+O117</f>
        <v>22.55</v>
      </c>
      <c r="Q117" s="4">
        <v>1</v>
      </c>
      <c r="R117" s="4">
        <f>P117*Q117</f>
        <v>22.55</v>
      </c>
    </row>
    <row r="118" spans="1:18" ht="14.25">
      <c r="A118" s="6" t="s">
        <v>272</v>
      </c>
      <c r="B118" s="4" t="s">
        <v>22</v>
      </c>
      <c r="C118" s="4" t="s">
        <v>564</v>
      </c>
      <c r="D118" s="4" t="s">
        <v>658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4.25">
      <c r="A119" s="6" t="s">
        <v>272</v>
      </c>
      <c r="B119" s="4" t="s">
        <v>22</v>
      </c>
      <c r="C119" s="4" t="s">
        <v>564</v>
      </c>
      <c r="D119" s="4" t="s">
        <v>62</v>
      </c>
      <c r="E119" s="4" t="s">
        <v>587</v>
      </c>
      <c r="F119" s="4" t="s">
        <v>548</v>
      </c>
      <c r="G119" s="4">
        <v>45</v>
      </c>
      <c r="H119" s="4"/>
      <c r="I119" s="4"/>
      <c r="J119" s="4"/>
      <c r="K119" s="4">
        <v>50</v>
      </c>
      <c r="L119" s="4">
        <v>1</v>
      </c>
      <c r="M119" s="4">
        <f>G119/L119</f>
        <v>45</v>
      </c>
      <c r="N119" s="4">
        <f>1+(M119/30-1)*0.4</f>
        <v>1.2</v>
      </c>
      <c r="O119" s="4">
        <f>K119*L119*N119</f>
        <v>60</v>
      </c>
      <c r="P119" s="4">
        <f aca="true" t="shared" si="33" ref="P119:P141">J119+O119</f>
        <v>60</v>
      </c>
      <c r="Q119" s="4">
        <v>1</v>
      </c>
      <c r="R119" s="4">
        <f aca="true" t="shared" si="34" ref="R119:R141">P119*Q119</f>
        <v>60</v>
      </c>
    </row>
    <row r="120" spans="1:18" ht="14.25">
      <c r="A120" s="6" t="s">
        <v>272</v>
      </c>
      <c r="B120" s="4" t="s">
        <v>22</v>
      </c>
      <c r="C120" s="4" t="s">
        <v>564</v>
      </c>
      <c r="D120" s="4" t="s">
        <v>659</v>
      </c>
      <c r="E120" s="4" t="s">
        <v>587</v>
      </c>
      <c r="F120" s="4" t="s">
        <v>548</v>
      </c>
      <c r="G120" s="4">
        <v>89</v>
      </c>
      <c r="H120" s="4">
        <v>50</v>
      </c>
      <c r="I120" s="4">
        <f>0.85+0.005*G120</f>
        <v>1.295</v>
      </c>
      <c r="J120" s="4">
        <f>H120*I120</f>
        <v>64.75</v>
      </c>
      <c r="K120" s="4"/>
      <c r="L120" s="4"/>
      <c r="M120" s="4"/>
      <c r="N120" s="4"/>
      <c r="O120" s="4"/>
      <c r="P120" s="4">
        <f t="shared" si="33"/>
        <v>64.75</v>
      </c>
      <c r="Q120" s="4">
        <v>1.2</v>
      </c>
      <c r="R120" s="4">
        <f t="shared" si="34"/>
        <v>77.7</v>
      </c>
    </row>
    <row r="121" spans="1:18" ht="14.25">
      <c r="A121" s="6" t="s">
        <v>272</v>
      </c>
      <c r="B121" s="4" t="s">
        <v>22</v>
      </c>
      <c r="C121" s="4" t="s">
        <v>564</v>
      </c>
      <c r="D121" s="4" t="s">
        <v>660</v>
      </c>
      <c r="E121" s="4" t="s">
        <v>565</v>
      </c>
      <c r="F121" s="4" t="s">
        <v>548</v>
      </c>
      <c r="G121" s="4">
        <v>61</v>
      </c>
      <c r="H121" s="4"/>
      <c r="I121" s="4"/>
      <c r="J121" s="4"/>
      <c r="K121" s="4">
        <v>40</v>
      </c>
      <c r="L121" s="4">
        <v>2</v>
      </c>
      <c r="M121" s="4">
        <f>G121/L121</f>
        <v>30.5</v>
      </c>
      <c r="N121" s="4">
        <f>1+(M121/30-1)*0.4</f>
        <v>1.0066666666666666</v>
      </c>
      <c r="O121" s="4">
        <f>K121*L121*N121</f>
        <v>80.53333333333333</v>
      </c>
      <c r="P121" s="4">
        <f t="shared" si="33"/>
        <v>80.53333333333333</v>
      </c>
      <c r="Q121" s="4">
        <v>1</v>
      </c>
      <c r="R121" s="4">
        <f t="shared" si="34"/>
        <v>80.53333333333333</v>
      </c>
    </row>
    <row r="122" spans="1:18" ht="14.25">
      <c r="A122" s="6" t="s">
        <v>661</v>
      </c>
      <c r="B122" s="4" t="s">
        <v>22</v>
      </c>
      <c r="C122" s="4" t="s">
        <v>585</v>
      </c>
      <c r="D122" s="4" t="s">
        <v>662</v>
      </c>
      <c r="E122" s="4" t="s">
        <v>550</v>
      </c>
      <c r="F122" s="4" t="s">
        <v>548</v>
      </c>
      <c r="G122" s="4">
        <v>125</v>
      </c>
      <c r="H122" s="4"/>
      <c r="I122" s="4"/>
      <c r="J122" s="4"/>
      <c r="K122" s="4">
        <v>5</v>
      </c>
      <c r="L122" s="4">
        <v>3</v>
      </c>
      <c r="M122" s="4">
        <f>G122/L122</f>
        <v>41.666666666666664</v>
      </c>
      <c r="N122" s="4">
        <f>1+(M122/30-1)*0.4</f>
        <v>1.1555555555555554</v>
      </c>
      <c r="O122" s="4">
        <f>K122*L122*N122</f>
        <v>17.333333333333332</v>
      </c>
      <c r="P122" s="4">
        <f t="shared" si="33"/>
        <v>17.333333333333332</v>
      </c>
      <c r="Q122" s="4">
        <v>1</v>
      </c>
      <c r="R122" s="4">
        <f t="shared" si="34"/>
        <v>17.333333333333332</v>
      </c>
    </row>
    <row r="123" spans="1:18" ht="14.25">
      <c r="A123" s="6" t="s">
        <v>661</v>
      </c>
      <c r="B123" s="4" t="s">
        <v>22</v>
      </c>
      <c r="C123" s="4" t="s">
        <v>585</v>
      </c>
      <c r="D123" s="4" t="s">
        <v>663</v>
      </c>
      <c r="E123" s="4" t="s">
        <v>550</v>
      </c>
      <c r="F123" s="4" t="s">
        <v>551</v>
      </c>
      <c r="G123" s="4">
        <v>40</v>
      </c>
      <c r="H123" s="4">
        <v>20</v>
      </c>
      <c r="I123" s="4">
        <v>1.2</v>
      </c>
      <c r="J123" s="4">
        <f>H123*I123</f>
        <v>24</v>
      </c>
      <c r="K123" s="4">
        <v>10</v>
      </c>
      <c r="L123" s="4">
        <v>1</v>
      </c>
      <c r="M123" s="4">
        <f>G123/L123</f>
        <v>40</v>
      </c>
      <c r="N123" s="4">
        <f>1+(M123/30-1)*0.4</f>
        <v>1.1333333333333333</v>
      </c>
      <c r="O123" s="4">
        <f>K123*L123*N123</f>
        <v>11.333333333333332</v>
      </c>
      <c r="P123" s="4">
        <f t="shared" si="33"/>
        <v>35.33333333333333</v>
      </c>
      <c r="Q123" s="4">
        <v>1</v>
      </c>
      <c r="R123" s="4">
        <f t="shared" si="34"/>
        <v>35.33333333333333</v>
      </c>
    </row>
    <row r="124" spans="1:18" ht="14.25">
      <c r="A124" s="6" t="s">
        <v>281</v>
      </c>
      <c r="B124" s="4" t="s">
        <v>563</v>
      </c>
      <c r="C124" s="4" t="s">
        <v>564</v>
      </c>
      <c r="D124" s="4" t="s">
        <v>24</v>
      </c>
      <c r="E124" s="4" t="s">
        <v>619</v>
      </c>
      <c r="F124" s="4" t="s">
        <v>548</v>
      </c>
      <c r="G124" s="4">
        <v>142</v>
      </c>
      <c r="H124" s="4">
        <v>8</v>
      </c>
      <c r="I124" s="4">
        <f>0.85+0.005*G124</f>
        <v>1.56</v>
      </c>
      <c r="J124" s="4">
        <f>H124*I124</f>
        <v>12.48</v>
      </c>
      <c r="K124" s="4"/>
      <c r="L124" s="4"/>
      <c r="M124" s="4"/>
      <c r="N124" s="4"/>
      <c r="O124" s="4"/>
      <c r="P124" s="4">
        <f t="shared" si="33"/>
        <v>12.48</v>
      </c>
      <c r="Q124" s="4">
        <v>1</v>
      </c>
      <c r="R124" s="4">
        <f t="shared" si="34"/>
        <v>12.48</v>
      </c>
    </row>
    <row r="125" spans="1:18" ht="14.25">
      <c r="A125" s="6" t="s">
        <v>281</v>
      </c>
      <c r="B125" s="4" t="s">
        <v>563</v>
      </c>
      <c r="C125" s="4" t="s">
        <v>564</v>
      </c>
      <c r="D125" s="4" t="s">
        <v>256</v>
      </c>
      <c r="E125" s="4" t="s">
        <v>593</v>
      </c>
      <c r="F125" s="4" t="s">
        <v>551</v>
      </c>
      <c r="G125" s="4">
        <v>89</v>
      </c>
      <c r="H125" s="4">
        <v>30</v>
      </c>
      <c r="I125" s="4">
        <f>0.85+0.005*G125</f>
        <v>1.295</v>
      </c>
      <c r="J125" s="4">
        <f>H125*I125</f>
        <v>38.849999999999994</v>
      </c>
      <c r="K125" s="4"/>
      <c r="L125" s="4"/>
      <c r="M125" s="4"/>
      <c r="N125" s="4"/>
      <c r="O125" s="4"/>
      <c r="P125" s="4">
        <f t="shared" si="33"/>
        <v>38.849999999999994</v>
      </c>
      <c r="Q125" s="4">
        <v>1</v>
      </c>
      <c r="R125" s="4">
        <f t="shared" si="34"/>
        <v>38.849999999999994</v>
      </c>
    </row>
    <row r="126" spans="1:18" ht="14.25">
      <c r="A126" s="6" t="s">
        <v>281</v>
      </c>
      <c r="B126" s="4" t="s">
        <v>563</v>
      </c>
      <c r="C126" s="4" t="s">
        <v>564</v>
      </c>
      <c r="D126" s="4" t="s">
        <v>613</v>
      </c>
      <c r="E126" s="4" t="s">
        <v>557</v>
      </c>
      <c r="F126" s="4" t="s">
        <v>548</v>
      </c>
      <c r="G126" s="4">
        <v>79</v>
      </c>
      <c r="H126" s="4">
        <v>16</v>
      </c>
      <c r="I126" s="4">
        <f>0.85+0.005*G126</f>
        <v>1.245</v>
      </c>
      <c r="J126" s="4">
        <f>H126*I126</f>
        <v>19.92</v>
      </c>
      <c r="K126" s="4">
        <v>10</v>
      </c>
      <c r="L126" s="4">
        <v>2</v>
      </c>
      <c r="M126" s="4">
        <f>G126/L126</f>
        <v>39.5</v>
      </c>
      <c r="N126" s="4">
        <f>1+(M126/30-1)*0.4</f>
        <v>1.1266666666666667</v>
      </c>
      <c r="O126" s="4">
        <f>K126*L126*N126</f>
        <v>22.533333333333335</v>
      </c>
      <c r="P126" s="4">
        <f t="shared" si="33"/>
        <v>42.45333333333333</v>
      </c>
      <c r="Q126" s="4">
        <v>1</v>
      </c>
      <c r="R126" s="4">
        <f t="shared" si="34"/>
        <v>42.45333333333333</v>
      </c>
    </row>
    <row r="127" spans="1:18" ht="14.25">
      <c r="A127" s="6" t="s">
        <v>281</v>
      </c>
      <c r="B127" s="4" t="s">
        <v>563</v>
      </c>
      <c r="C127" s="4" t="s">
        <v>564</v>
      </c>
      <c r="D127" s="4" t="s">
        <v>62</v>
      </c>
      <c r="E127" s="4" t="s">
        <v>587</v>
      </c>
      <c r="F127" s="4" t="s">
        <v>548</v>
      </c>
      <c r="G127" s="4">
        <v>45</v>
      </c>
      <c r="H127" s="4"/>
      <c r="I127" s="4"/>
      <c r="J127" s="4"/>
      <c r="K127" s="4">
        <v>50</v>
      </c>
      <c r="L127" s="4">
        <v>1</v>
      </c>
      <c r="M127" s="4">
        <f>G127/L127</f>
        <v>45</v>
      </c>
      <c r="N127" s="4">
        <f>1+(M127/30-1)*0.4</f>
        <v>1.2</v>
      </c>
      <c r="O127" s="4">
        <f>K127*L127*N127</f>
        <v>60</v>
      </c>
      <c r="P127" s="4">
        <f t="shared" si="33"/>
        <v>60</v>
      </c>
      <c r="Q127" s="4">
        <v>1</v>
      </c>
      <c r="R127" s="4">
        <f t="shared" si="34"/>
        <v>60</v>
      </c>
    </row>
    <row r="128" spans="1:18" ht="14.25">
      <c r="A128" s="6" t="s">
        <v>281</v>
      </c>
      <c r="B128" s="4" t="s">
        <v>563</v>
      </c>
      <c r="C128" s="4" t="s">
        <v>564</v>
      </c>
      <c r="D128" s="4" t="s">
        <v>660</v>
      </c>
      <c r="E128" s="4" t="s">
        <v>565</v>
      </c>
      <c r="F128" s="4" t="s">
        <v>548</v>
      </c>
      <c r="G128" s="4">
        <v>61</v>
      </c>
      <c r="H128" s="4"/>
      <c r="I128" s="4"/>
      <c r="J128" s="4"/>
      <c r="K128" s="4">
        <v>40</v>
      </c>
      <c r="L128" s="4">
        <v>2</v>
      </c>
      <c r="M128" s="4">
        <f>G128/L128</f>
        <v>30.5</v>
      </c>
      <c r="N128" s="4">
        <f>1+(M128/30-1)*0.4</f>
        <v>1.0066666666666666</v>
      </c>
      <c r="O128" s="4">
        <f>K128*L128*N128</f>
        <v>80.53333333333333</v>
      </c>
      <c r="P128" s="4">
        <f t="shared" si="33"/>
        <v>80.53333333333333</v>
      </c>
      <c r="Q128" s="4">
        <v>1</v>
      </c>
      <c r="R128" s="4">
        <f t="shared" si="34"/>
        <v>80.53333333333333</v>
      </c>
    </row>
    <row r="129" spans="1:18" ht="14.25">
      <c r="A129" s="6" t="s">
        <v>451</v>
      </c>
      <c r="B129" s="4" t="s">
        <v>27</v>
      </c>
      <c r="C129" s="4" t="s">
        <v>545</v>
      </c>
      <c r="D129" s="4" t="s">
        <v>3</v>
      </c>
      <c r="E129" s="4" t="s">
        <v>432</v>
      </c>
      <c r="F129" s="4" t="s">
        <v>548</v>
      </c>
      <c r="G129" s="4">
        <v>75</v>
      </c>
      <c r="H129" s="4">
        <v>4</v>
      </c>
      <c r="I129" s="4">
        <f>0.85+0.005*G129</f>
        <v>1.225</v>
      </c>
      <c r="J129" s="4">
        <f>H129*I129</f>
        <v>4.9</v>
      </c>
      <c r="K129" s="4">
        <v>1</v>
      </c>
      <c r="L129" s="4">
        <v>2</v>
      </c>
      <c r="M129" s="4">
        <f>G129/L129</f>
        <v>37.5</v>
      </c>
      <c r="N129" s="4">
        <f>1+(M129/30-1)*0.4</f>
        <v>1.1</v>
      </c>
      <c r="O129" s="4">
        <f>K129*L129*N129</f>
        <v>2.2</v>
      </c>
      <c r="P129" s="4">
        <f t="shared" si="33"/>
        <v>7.1000000000000005</v>
      </c>
      <c r="Q129" s="4">
        <v>1</v>
      </c>
      <c r="R129" s="4">
        <f t="shared" si="34"/>
        <v>7.1000000000000005</v>
      </c>
    </row>
    <row r="130" spans="1:18" ht="14.25">
      <c r="A130" s="6" t="s">
        <v>451</v>
      </c>
      <c r="B130" s="4" t="s">
        <v>27</v>
      </c>
      <c r="C130" s="4" t="s">
        <v>545</v>
      </c>
      <c r="D130" s="4" t="s">
        <v>5</v>
      </c>
      <c r="E130" s="4" t="s">
        <v>603</v>
      </c>
      <c r="F130" s="4" t="s">
        <v>551</v>
      </c>
      <c r="G130" s="4">
        <v>130</v>
      </c>
      <c r="H130" s="4">
        <v>20</v>
      </c>
      <c r="I130" s="4">
        <f>0.85+0.005*G130</f>
        <v>1.5</v>
      </c>
      <c r="J130" s="4">
        <f>H130*I130</f>
        <v>30</v>
      </c>
      <c r="K130" s="4"/>
      <c r="L130" s="4"/>
      <c r="M130" s="4"/>
      <c r="N130" s="4"/>
      <c r="O130" s="4"/>
      <c r="P130" s="4">
        <f t="shared" si="33"/>
        <v>30</v>
      </c>
      <c r="Q130" s="4">
        <v>1</v>
      </c>
      <c r="R130" s="4">
        <f t="shared" si="34"/>
        <v>30</v>
      </c>
    </row>
    <row r="131" spans="1:18" ht="14.25">
      <c r="A131" s="6" t="s">
        <v>285</v>
      </c>
      <c r="B131" s="4" t="s">
        <v>22</v>
      </c>
      <c r="C131" s="4" t="s">
        <v>564</v>
      </c>
      <c r="D131" s="4" t="s">
        <v>286</v>
      </c>
      <c r="E131" s="4" t="s">
        <v>557</v>
      </c>
      <c r="F131" s="4" t="s">
        <v>551</v>
      </c>
      <c r="G131" s="4">
        <v>112</v>
      </c>
      <c r="H131" s="4">
        <v>34</v>
      </c>
      <c r="I131" s="4">
        <f>0.85+0.005*G131</f>
        <v>1.4100000000000001</v>
      </c>
      <c r="J131" s="4">
        <f>H131*I131</f>
        <v>47.940000000000005</v>
      </c>
      <c r="K131" s="4">
        <v>20</v>
      </c>
      <c r="L131" s="4">
        <v>2</v>
      </c>
      <c r="M131" s="4">
        <f>G131/L131</f>
        <v>56</v>
      </c>
      <c r="N131" s="4">
        <f>1+(M131/30-1)*0.4</f>
        <v>1.3466666666666667</v>
      </c>
      <c r="O131" s="4">
        <f>K131*L131*N131</f>
        <v>53.86666666666667</v>
      </c>
      <c r="P131" s="4">
        <f t="shared" si="33"/>
        <v>101.80666666666667</v>
      </c>
      <c r="Q131" s="4">
        <v>1</v>
      </c>
      <c r="R131" s="4">
        <f t="shared" si="34"/>
        <v>101.80666666666667</v>
      </c>
    </row>
    <row r="132" spans="1:18" ht="14.25">
      <c r="A132" s="6" t="s">
        <v>285</v>
      </c>
      <c r="B132" s="4" t="s">
        <v>22</v>
      </c>
      <c r="C132" s="4" t="s">
        <v>564</v>
      </c>
      <c r="D132" s="4" t="s">
        <v>664</v>
      </c>
      <c r="E132" s="4" t="s">
        <v>550</v>
      </c>
      <c r="F132" s="4" t="s">
        <v>551</v>
      </c>
      <c r="G132" s="4">
        <v>125</v>
      </c>
      <c r="H132" s="4">
        <v>54</v>
      </c>
      <c r="I132" s="4">
        <f>0.85+0.005*G132</f>
        <v>1.475</v>
      </c>
      <c r="J132" s="4">
        <f>H132*I132</f>
        <v>79.65</v>
      </c>
      <c r="K132" s="4">
        <v>20</v>
      </c>
      <c r="L132" s="4">
        <v>3</v>
      </c>
      <c r="M132" s="4">
        <f>G132/L132</f>
        <v>41.666666666666664</v>
      </c>
      <c r="N132" s="4">
        <f>1+(M132/30-1)*0.4</f>
        <v>1.1555555555555554</v>
      </c>
      <c r="O132" s="4">
        <f>K132*L132*N132</f>
        <v>69.33333333333333</v>
      </c>
      <c r="P132" s="4">
        <f t="shared" si="33"/>
        <v>148.98333333333335</v>
      </c>
      <c r="Q132" s="4">
        <v>1.2</v>
      </c>
      <c r="R132" s="4">
        <f t="shared" si="34"/>
        <v>178.78</v>
      </c>
    </row>
    <row r="133" spans="1:18" ht="14.25">
      <c r="A133" s="6" t="s">
        <v>65</v>
      </c>
      <c r="B133" s="4" t="s">
        <v>27</v>
      </c>
      <c r="C133" s="4" t="s">
        <v>564</v>
      </c>
      <c r="D133" s="4" t="s">
        <v>665</v>
      </c>
      <c r="E133" s="4" t="s">
        <v>547</v>
      </c>
      <c r="F133" s="4" t="s">
        <v>551</v>
      </c>
      <c r="G133" s="4">
        <v>96</v>
      </c>
      <c r="H133" s="4"/>
      <c r="I133" s="4"/>
      <c r="J133" s="4"/>
      <c r="K133" s="4">
        <v>10</v>
      </c>
      <c r="L133" s="4">
        <v>1</v>
      </c>
      <c r="M133" s="4">
        <f>G133/L133</f>
        <v>96</v>
      </c>
      <c r="N133" s="4">
        <f>1+(M133/30-1)*0.4</f>
        <v>1.8800000000000001</v>
      </c>
      <c r="O133" s="4">
        <f>K133*L133*N133</f>
        <v>18.8</v>
      </c>
      <c r="P133" s="4">
        <f t="shared" si="33"/>
        <v>18.8</v>
      </c>
      <c r="Q133" s="4">
        <v>1</v>
      </c>
      <c r="R133" s="4">
        <f t="shared" si="34"/>
        <v>18.8</v>
      </c>
    </row>
    <row r="134" spans="1:18" ht="14.25">
      <c r="A134" s="6" t="s">
        <v>65</v>
      </c>
      <c r="B134" s="4" t="s">
        <v>27</v>
      </c>
      <c r="C134" s="4" t="s">
        <v>564</v>
      </c>
      <c r="D134" s="4" t="s">
        <v>287</v>
      </c>
      <c r="E134" s="4" t="s">
        <v>547</v>
      </c>
      <c r="F134" s="4" t="s">
        <v>551</v>
      </c>
      <c r="G134" s="4">
        <v>96</v>
      </c>
      <c r="H134" s="4">
        <v>20</v>
      </c>
      <c r="I134" s="4">
        <f>0.85+0.005*G134</f>
        <v>1.33</v>
      </c>
      <c r="J134" s="4">
        <f>H134*I134</f>
        <v>26.6</v>
      </c>
      <c r="K134" s="4"/>
      <c r="L134" s="4"/>
      <c r="M134" s="4"/>
      <c r="N134" s="4"/>
      <c r="O134" s="4"/>
      <c r="P134" s="4">
        <f t="shared" si="33"/>
        <v>26.6</v>
      </c>
      <c r="Q134" s="4">
        <v>1</v>
      </c>
      <c r="R134" s="4">
        <f t="shared" si="34"/>
        <v>26.6</v>
      </c>
    </row>
    <row r="135" spans="1:18" ht="14.25">
      <c r="A135" s="6" t="s">
        <v>65</v>
      </c>
      <c r="B135" s="4" t="s">
        <v>27</v>
      </c>
      <c r="C135" s="4" t="s">
        <v>564</v>
      </c>
      <c r="D135" s="4" t="s">
        <v>67</v>
      </c>
      <c r="E135" s="4" t="s">
        <v>666</v>
      </c>
      <c r="F135" s="4" t="s">
        <v>548</v>
      </c>
      <c r="G135" s="4">
        <v>92</v>
      </c>
      <c r="H135" s="4">
        <v>14</v>
      </c>
      <c r="I135" s="4">
        <f>0.85+0.005*G135</f>
        <v>1.31</v>
      </c>
      <c r="J135" s="4">
        <f>H135*I135</f>
        <v>18.34</v>
      </c>
      <c r="K135" s="4">
        <v>6</v>
      </c>
      <c r="L135" s="4">
        <v>2</v>
      </c>
      <c r="M135" s="4">
        <f>G135/L135</f>
        <v>46</v>
      </c>
      <c r="N135" s="4">
        <f>1+(M135/30-1)*0.4</f>
        <v>1.2133333333333334</v>
      </c>
      <c r="O135" s="4">
        <f>K135*L135*N135</f>
        <v>14.56</v>
      </c>
      <c r="P135" s="4">
        <f t="shared" si="33"/>
        <v>32.9</v>
      </c>
      <c r="Q135" s="4">
        <v>1.2</v>
      </c>
      <c r="R135" s="4">
        <f t="shared" si="34"/>
        <v>39.48</v>
      </c>
    </row>
    <row r="136" spans="1:18" ht="14.25">
      <c r="A136" s="6" t="s">
        <v>65</v>
      </c>
      <c r="B136" s="4" t="s">
        <v>27</v>
      </c>
      <c r="C136" s="4" t="s">
        <v>564</v>
      </c>
      <c r="D136" s="4" t="s">
        <v>618</v>
      </c>
      <c r="E136" s="4" t="s">
        <v>666</v>
      </c>
      <c r="F136" s="4" t="s">
        <v>548</v>
      </c>
      <c r="G136" s="4">
        <v>92</v>
      </c>
      <c r="H136" s="4"/>
      <c r="I136" s="4"/>
      <c r="J136" s="4"/>
      <c r="K136" s="4">
        <v>20</v>
      </c>
      <c r="L136" s="4">
        <v>2</v>
      </c>
      <c r="M136" s="4">
        <f>G136/L136</f>
        <v>46</v>
      </c>
      <c r="N136" s="4">
        <f>1+(M136/30-1)*0.4</f>
        <v>1.2133333333333334</v>
      </c>
      <c r="O136" s="4">
        <f>K136*L136*N136</f>
        <v>48.53333333333333</v>
      </c>
      <c r="P136" s="4">
        <f t="shared" si="33"/>
        <v>48.53333333333333</v>
      </c>
      <c r="Q136" s="4">
        <v>1.2</v>
      </c>
      <c r="R136" s="4">
        <f t="shared" si="34"/>
        <v>58.239999999999995</v>
      </c>
    </row>
    <row r="137" spans="1:18" ht="14.25">
      <c r="A137" s="6" t="s">
        <v>68</v>
      </c>
      <c r="B137" s="4" t="s">
        <v>563</v>
      </c>
      <c r="C137" s="4" t="s">
        <v>564</v>
      </c>
      <c r="D137" s="4" t="s">
        <v>667</v>
      </c>
      <c r="E137" s="4" t="s">
        <v>547</v>
      </c>
      <c r="F137" s="4" t="s">
        <v>548</v>
      </c>
      <c r="G137" s="4">
        <v>56</v>
      </c>
      <c r="H137" s="4">
        <v>16</v>
      </c>
      <c r="I137" s="4">
        <v>1.2</v>
      </c>
      <c r="J137" s="4">
        <f>H137*I137</f>
        <v>19.2</v>
      </c>
      <c r="K137" s="4"/>
      <c r="L137" s="4"/>
      <c r="M137" s="4"/>
      <c r="N137" s="4"/>
      <c r="O137" s="4"/>
      <c r="P137" s="4">
        <f t="shared" si="33"/>
        <v>19.2</v>
      </c>
      <c r="Q137" s="4">
        <v>1</v>
      </c>
      <c r="R137" s="4">
        <f t="shared" si="34"/>
        <v>19.2</v>
      </c>
    </row>
    <row r="138" spans="1:18" ht="14.25">
      <c r="A138" s="6" t="s">
        <v>68</v>
      </c>
      <c r="B138" s="4" t="s">
        <v>563</v>
      </c>
      <c r="C138" s="4" t="s">
        <v>564</v>
      </c>
      <c r="D138" s="4" t="s">
        <v>574</v>
      </c>
      <c r="E138" s="4" t="s">
        <v>547</v>
      </c>
      <c r="F138" s="4" t="s">
        <v>551</v>
      </c>
      <c r="G138" s="4">
        <v>96</v>
      </c>
      <c r="H138" s="4">
        <v>16</v>
      </c>
      <c r="I138" s="4">
        <f>0.85+0.005*G138</f>
        <v>1.33</v>
      </c>
      <c r="J138" s="4">
        <f>H138*I138</f>
        <v>21.28</v>
      </c>
      <c r="K138" s="4"/>
      <c r="L138" s="4"/>
      <c r="M138" s="4"/>
      <c r="N138" s="4"/>
      <c r="O138" s="4"/>
      <c r="P138" s="4">
        <f t="shared" si="33"/>
        <v>21.28</v>
      </c>
      <c r="Q138" s="4">
        <v>1</v>
      </c>
      <c r="R138" s="4">
        <f t="shared" si="34"/>
        <v>21.28</v>
      </c>
    </row>
    <row r="139" spans="1:18" ht="14.25">
      <c r="A139" s="6" t="s">
        <v>70</v>
      </c>
      <c r="B139" s="4" t="s">
        <v>27</v>
      </c>
      <c r="C139" s="4" t="s">
        <v>564</v>
      </c>
      <c r="D139" s="4" t="s">
        <v>668</v>
      </c>
      <c r="E139" s="4" t="s">
        <v>569</v>
      </c>
      <c r="F139" s="4" t="s">
        <v>548</v>
      </c>
      <c r="G139" s="4">
        <v>80</v>
      </c>
      <c r="H139" s="4">
        <v>20</v>
      </c>
      <c r="I139" s="4">
        <f>0.85+0.005*G139</f>
        <v>1.25</v>
      </c>
      <c r="J139" s="4">
        <f>H139*I139</f>
        <v>25</v>
      </c>
      <c r="K139" s="4"/>
      <c r="L139" s="4"/>
      <c r="M139" s="4"/>
      <c r="N139" s="4"/>
      <c r="O139" s="4"/>
      <c r="P139" s="4">
        <f t="shared" si="33"/>
        <v>25</v>
      </c>
      <c r="Q139" s="4">
        <v>1.2</v>
      </c>
      <c r="R139" s="4">
        <f t="shared" si="34"/>
        <v>30</v>
      </c>
    </row>
    <row r="140" spans="1:18" ht="14.25">
      <c r="A140" s="6" t="s">
        <v>70</v>
      </c>
      <c r="B140" s="4" t="s">
        <v>27</v>
      </c>
      <c r="C140" s="4" t="s">
        <v>564</v>
      </c>
      <c r="D140" s="4" t="s">
        <v>669</v>
      </c>
      <c r="E140" s="4" t="s">
        <v>432</v>
      </c>
      <c r="F140" s="4" t="s">
        <v>548</v>
      </c>
      <c r="G140" s="4">
        <v>109</v>
      </c>
      <c r="H140" s="4"/>
      <c r="I140" s="4"/>
      <c r="J140" s="4"/>
      <c r="K140" s="4">
        <v>10</v>
      </c>
      <c r="L140" s="4">
        <v>2</v>
      </c>
      <c r="M140" s="4">
        <f>G140/L140</f>
        <v>54.5</v>
      </c>
      <c r="N140" s="4">
        <f>1+(M140/30-1)*0.4</f>
        <v>1.3266666666666667</v>
      </c>
      <c r="O140" s="4">
        <f>K140*L140*N140</f>
        <v>26.53333333333333</v>
      </c>
      <c r="P140" s="4">
        <f t="shared" si="33"/>
        <v>26.53333333333333</v>
      </c>
      <c r="Q140" s="4">
        <v>1.2</v>
      </c>
      <c r="R140" s="4">
        <f t="shared" si="34"/>
        <v>31.839999999999996</v>
      </c>
    </row>
    <row r="141" spans="1:18" ht="14.25">
      <c r="A141" s="6" t="s">
        <v>70</v>
      </c>
      <c r="B141" s="4" t="s">
        <v>27</v>
      </c>
      <c r="C141" s="4" t="s">
        <v>564</v>
      </c>
      <c r="D141" s="4" t="s">
        <v>668</v>
      </c>
      <c r="E141" s="4" t="s">
        <v>620</v>
      </c>
      <c r="F141" s="4" t="s">
        <v>548</v>
      </c>
      <c r="G141" s="4">
        <v>101</v>
      </c>
      <c r="H141" s="4">
        <v>32</v>
      </c>
      <c r="I141" s="4">
        <f>0.85+0.005*G141</f>
        <v>1.355</v>
      </c>
      <c r="J141" s="4">
        <f>H141*I141</f>
        <v>43.36</v>
      </c>
      <c r="K141" s="4"/>
      <c r="L141" s="4"/>
      <c r="M141" s="4"/>
      <c r="N141" s="4"/>
      <c r="O141" s="4"/>
      <c r="P141" s="4">
        <f t="shared" si="33"/>
        <v>43.36</v>
      </c>
      <c r="Q141" s="4">
        <v>1.2</v>
      </c>
      <c r="R141" s="4">
        <f t="shared" si="34"/>
        <v>52.032</v>
      </c>
    </row>
    <row r="142" spans="1:18" ht="14.25">
      <c r="A142" s="6" t="s">
        <v>670</v>
      </c>
      <c r="B142" s="4" t="s">
        <v>27</v>
      </c>
      <c r="C142" s="4" t="s">
        <v>564</v>
      </c>
      <c r="D142" s="4" t="s">
        <v>647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>
        <v>42.9</v>
      </c>
    </row>
    <row r="143" spans="1:18" ht="14.25">
      <c r="A143" s="6" t="s">
        <v>671</v>
      </c>
      <c r="B143" s="4" t="s">
        <v>672</v>
      </c>
      <c r="C143" s="4" t="s">
        <v>564</v>
      </c>
      <c r="D143" s="4" t="s">
        <v>668</v>
      </c>
      <c r="E143" s="4" t="s">
        <v>620</v>
      </c>
      <c r="F143" s="4" t="s">
        <v>548</v>
      </c>
      <c r="G143" s="4">
        <v>101</v>
      </c>
      <c r="H143" s="4"/>
      <c r="I143" s="4"/>
      <c r="J143" s="4"/>
      <c r="K143" s="4">
        <v>32</v>
      </c>
      <c r="L143" s="4">
        <v>3</v>
      </c>
      <c r="M143" s="4">
        <f>G143/L143</f>
        <v>33.666666666666664</v>
      </c>
      <c r="N143" s="4">
        <f>1+(M143/30-1)*0.4</f>
        <v>1.048888888888889</v>
      </c>
      <c r="O143" s="4">
        <f>K143*L143*N143</f>
        <v>100.69333333333334</v>
      </c>
      <c r="P143" s="4">
        <f aca="true" t="shared" si="35" ref="P143:P206">J143+O143</f>
        <v>100.69333333333334</v>
      </c>
      <c r="Q143" s="4">
        <v>1.2</v>
      </c>
      <c r="R143" s="4">
        <f aca="true" t="shared" si="36" ref="R143:R206">P143*Q143</f>
        <v>120.83200000000001</v>
      </c>
    </row>
    <row r="144" spans="1:18" ht="14.25">
      <c r="A144" s="6" t="s">
        <v>296</v>
      </c>
      <c r="B144" s="4" t="s">
        <v>22</v>
      </c>
      <c r="C144" s="4" t="s">
        <v>564</v>
      </c>
      <c r="D144" s="4" t="s">
        <v>228</v>
      </c>
      <c r="E144" s="4" t="s">
        <v>565</v>
      </c>
      <c r="F144" s="4" t="s">
        <v>551</v>
      </c>
      <c r="G144" s="4">
        <v>132</v>
      </c>
      <c r="H144" s="4">
        <v>14</v>
      </c>
      <c r="I144" s="4">
        <f>0.85+0.005*G144</f>
        <v>1.51</v>
      </c>
      <c r="J144" s="4">
        <f aca="true" t="shared" si="37" ref="J144:J156">H144*I144</f>
        <v>21.14</v>
      </c>
      <c r="K144" s="4"/>
      <c r="L144" s="4"/>
      <c r="M144" s="4"/>
      <c r="N144" s="4"/>
      <c r="O144" s="4"/>
      <c r="P144" s="4">
        <f t="shared" si="35"/>
        <v>21.14</v>
      </c>
      <c r="Q144" s="4">
        <v>1</v>
      </c>
      <c r="R144" s="4">
        <f t="shared" si="36"/>
        <v>21.14</v>
      </c>
    </row>
    <row r="145" spans="1:18" ht="14.25">
      <c r="A145" s="6" t="s">
        <v>296</v>
      </c>
      <c r="B145" s="4" t="s">
        <v>22</v>
      </c>
      <c r="C145" s="4" t="s">
        <v>564</v>
      </c>
      <c r="D145" s="4" t="s">
        <v>157</v>
      </c>
      <c r="E145" s="4" t="s">
        <v>565</v>
      </c>
      <c r="F145" s="4" t="s">
        <v>551</v>
      </c>
      <c r="G145" s="4">
        <v>132</v>
      </c>
      <c r="H145" s="4">
        <v>40</v>
      </c>
      <c r="I145" s="4">
        <f>0.85+0.005*G145</f>
        <v>1.51</v>
      </c>
      <c r="J145" s="4">
        <f t="shared" si="37"/>
        <v>60.4</v>
      </c>
      <c r="K145" s="4"/>
      <c r="L145" s="4"/>
      <c r="M145" s="4"/>
      <c r="N145" s="4"/>
      <c r="O145" s="4"/>
      <c r="P145" s="4">
        <f t="shared" si="35"/>
        <v>60.4</v>
      </c>
      <c r="Q145" s="4">
        <v>1</v>
      </c>
      <c r="R145" s="4">
        <f t="shared" si="36"/>
        <v>60.4</v>
      </c>
    </row>
    <row r="146" spans="1:18" ht="14.25">
      <c r="A146" s="6" t="s">
        <v>296</v>
      </c>
      <c r="B146" s="4" t="s">
        <v>22</v>
      </c>
      <c r="C146" s="4" t="s">
        <v>564</v>
      </c>
      <c r="D146" s="4" t="s">
        <v>673</v>
      </c>
      <c r="E146" s="4" t="s">
        <v>569</v>
      </c>
      <c r="F146" s="4" t="s">
        <v>548</v>
      </c>
      <c r="G146" s="4">
        <v>89</v>
      </c>
      <c r="H146" s="4">
        <v>40</v>
      </c>
      <c r="I146" s="4">
        <f>0.85+0.005*G146</f>
        <v>1.295</v>
      </c>
      <c r="J146" s="4">
        <f t="shared" si="37"/>
        <v>51.8</v>
      </c>
      <c r="K146" s="4">
        <v>4</v>
      </c>
      <c r="L146" s="4">
        <v>2</v>
      </c>
      <c r="M146" s="4">
        <f aca="true" t="shared" si="38" ref="M146:M157">G146/L146</f>
        <v>44.5</v>
      </c>
      <c r="N146" s="4">
        <f aca="true" t="shared" si="39" ref="N146:N157">1+(M146/30-1)*0.4</f>
        <v>1.1933333333333334</v>
      </c>
      <c r="O146" s="4">
        <f aca="true" t="shared" si="40" ref="O146:O157">K146*L146*N146</f>
        <v>9.546666666666667</v>
      </c>
      <c r="P146" s="4">
        <f t="shared" si="35"/>
        <v>61.346666666666664</v>
      </c>
      <c r="Q146" s="4">
        <v>1.2</v>
      </c>
      <c r="R146" s="4">
        <f t="shared" si="36"/>
        <v>73.616</v>
      </c>
    </row>
    <row r="147" spans="1:18" ht="14.25">
      <c r="A147" s="6" t="s">
        <v>296</v>
      </c>
      <c r="B147" s="4" t="s">
        <v>22</v>
      </c>
      <c r="C147" s="4" t="s">
        <v>564</v>
      </c>
      <c r="D147" s="4" t="s">
        <v>674</v>
      </c>
      <c r="E147" s="4" t="s">
        <v>675</v>
      </c>
      <c r="F147" s="4" t="s">
        <v>548</v>
      </c>
      <c r="G147" s="4">
        <v>155</v>
      </c>
      <c r="H147" s="4">
        <v>32</v>
      </c>
      <c r="I147" s="4">
        <f>0.85+0.005*G147</f>
        <v>1.625</v>
      </c>
      <c r="J147" s="4">
        <f t="shared" si="37"/>
        <v>52</v>
      </c>
      <c r="K147" s="4">
        <v>8</v>
      </c>
      <c r="L147" s="4">
        <v>3</v>
      </c>
      <c r="M147" s="4">
        <f t="shared" si="38"/>
        <v>51.666666666666664</v>
      </c>
      <c r="N147" s="4">
        <f t="shared" si="39"/>
        <v>1.2888888888888888</v>
      </c>
      <c r="O147" s="4">
        <f t="shared" si="40"/>
        <v>30.93333333333333</v>
      </c>
      <c r="P147" s="4">
        <f t="shared" si="35"/>
        <v>82.93333333333334</v>
      </c>
      <c r="Q147" s="4">
        <v>1.2</v>
      </c>
      <c r="R147" s="4">
        <f t="shared" si="36"/>
        <v>99.52</v>
      </c>
    </row>
    <row r="148" spans="1:18" ht="14.25">
      <c r="A148" s="6" t="s">
        <v>299</v>
      </c>
      <c r="B148" s="4" t="s">
        <v>22</v>
      </c>
      <c r="C148" s="4" t="s">
        <v>564</v>
      </c>
      <c r="D148" s="4" t="s">
        <v>676</v>
      </c>
      <c r="E148" s="4" t="s">
        <v>547</v>
      </c>
      <c r="F148" s="4" t="s">
        <v>548</v>
      </c>
      <c r="G148" s="4">
        <v>50</v>
      </c>
      <c r="H148" s="4">
        <v>16</v>
      </c>
      <c r="I148" s="4">
        <v>1.2</v>
      </c>
      <c r="J148" s="4">
        <f t="shared" si="37"/>
        <v>19.2</v>
      </c>
      <c r="K148" s="4">
        <v>4</v>
      </c>
      <c r="L148" s="4">
        <v>1</v>
      </c>
      <c r="M148" s="4">
        <f t="shared" si="38"/>
        <v>50</v>
      </c>
      <c r="N148" s="4">
        <f t="shared" si="39"/>
        <v>1.2666666666666666</v>
      </c>
      <c r="O148" s="4">
        <f t="shared" si="40"/>
        <v>5.066666666666666</v>
      </c>
      <c r="P148" s="4">
        <f t="shared" si="35"/>
        <v>24.266666666666666</v>
      </c>
      <c r="Q148" s="4">
        <v>1</v>
      </c>
      <c r="R148" s="4">
        <f t="shared" si="36"/>
        <v>24.266666666666666</v>
      </c>
    </row>
    <row r="149" spans="1:18" ht="14.25">
      <c r="A149" s="6" t="s">
        <v>299</v>
      </c>
      <c r="B149" s="4" t="s">
        <v>22</v>
      </c>
      <c r="C149" s="4" t="s">
        <v>564</v>
      </c>
      <c r="D149" s="4" t="s">
        <v>556</v>
      </c>
      <c r="E149" s="4" t="s">
        <v>557</v>
      </c>
      <c r="F149" s="4" t="s">
        <v>548</v>
      </c>
      <c r="G149" s="4">
        <v>35</v>
      </c>
      <c r="H149" s="4">
        <v>21</v>
      </c>
      <c r="I149" s="4">
        <v>1.2</v>
      </c>
      <c r="J149" s="4">
        <f t="shared" si="37"/>
        <v>25.2</v>
      </c>
      <c r="K149" s="4">
        <v>4</v>
      </c>
      <c r="L149" s="4">
        <v>1</v>
      </c>
      <c r="M149" s="4">
        <f t="shared" si="38"/>
        <v>35</v>
      </c>
      <c r="N149" s="4">
        <f t="shared" si="39"/>
        <v>1.0666666666666667</v>
      </c>
      <c r="O149" s="4">
        <f t="shared" si="40"/>
        <v>4.266666666666667</v>
      </c>
      <c r="P149" s="4">
        <f t="shared" si="35"/>
        <v>29.466666666666665</v>
      </c>
      <c r="Q149" s="4">
        <v>1</v>
      </c>
      <c r="R149" s="4">
        <f t="shared" si="36"/>
        <v>29.466666666666665</v>
      </c>
    </row>
    <row r="150" spans="1:18" ht="14.25">
      <c r="A150" s="6" t="s">
        <v>299</v>
      </c>
      <c r="B150" s="4" t="s">
        <v>22</v>
      </c>
      <c r="C150" s="4" t="s">
        <v>564</v>
      </c>
      <c r="D150" s="4" t="s">
        <v>677</v>
      </c>
      <c r="E150" s="4" t="s">
        <v>547</v>
      </c>
      <c r="F150" s="4" t="s">
        <v>551</v>
      </c>
      <c r="G150" s="4">
        <v>96</v>
      </c>
      <c r="H150" s="4">
        <v>28</v>
      </c>
      <c r="I150" s="4">
        <f>0.85+0.005*G150</f>
        <v>1.33</v>
      </c>
      <c r="J150" s="4">
        <f t="shared" si="37"/>
        <v>37.24</v>
      </c>
      <c r="K150" s="4">
        <v>12</v>
      </c>
      <c r="L150" s="4">
        <v>2</v>
      </c>
      <c r="M150" s="4">
        <f t="shared" si="38"/>
        <v>48</v>
      </c>
      <c r="N150" s="4">
        <f t="shared" si="39"/>
        <v>1.24</v>
      </c>
      <c r="O150" s="4">
        <f t="shared" si="40"/>
        <v>29.759999999999998</v>
      </c>
      <c r="P150" s="4">
        <f t="shared" si="35"/>
        <v>67</v>
      </c>
      <c r="Q150" s="4">
        <v>1.2</v>
      </c>
      <c r="R150" s="4">
        <f t="shared" si="36"/>
        <v>80.39999999999999</v>
      </c>
    </row>
    <row r="151" spans="1:18" ht="14.25">
      <c r="A151" s="6" t="s">
        <v>299</v>
      </c>
      <c r="B151" s="4" t="s">
        <v>22</v>
      </c>
      <c r="C151" s="4" t="s">
        <v>564</v>
      </c>
      <c r="D151" s="4" t="s">
        <v>678</v>
      </c>
      <c r="E151" s="4" t="s">
        <v>547</v>
      </c>
      <c r="F151" s="4" t="s">
        <v>551</v>
      </c>
      <c r="G151" s="4">
        <v>96</v>
      </c>
      <c r="H151" s="4">
        <v>48</v>
      </c>
      <c r="I151" s="4">
        <f>0.85+0.005*G151</f>
        <v>1.33</v>
      </c>
      <c r="J151" s="4">
        <f t="shared" si="37"/>
        <v>63.84</v>
      </c>
      <c r="K151" s="4">
        <v>12</v>
      </c>
      <c r="L151" s="4">
        <v>2</v>
      </c>
      <c r="M151" s="4">
        <f t="shared" si="38"/>
        <v>48</v>
      </c>
      <c r="N151" s="4">
        <f t="shared" si="39"/>
        <v>1.24</v>
      </c>
      <c r="O151" s="4">
        <f t="shared" si="40"/>
        <v>29.759999999999998</v>
      </c>
      <c r="P151" s="4">
        <f t="shared" si="35"/>
        <v>93.6</v>
      </c>
      <c r="Q151" s="4">
        <v>1.2</v>
      </c>
      <c r="R151" s="4">
        <f t="shared" si="36"/>
        <v>112.32</v>
      </c>
    </row>
    <row r="152" spans="1:18" ht="14.25">
      <c r="A152" s="6" t="s">
        <v>679</v>
      </c>
      <c r="B152" s="4" t="s">
        <v>563</v>
      </c>
      <c r="C152" s="4" t="s">
        <v>564</v>
      </c>
      <c r="D152" s="4" t="s">
        <v>680</v>
      </c>
      <c r="E152" s="4" t="s">
        <v>555</v>
      </c>
      <c r="F152" s="4" t="s">
        <v>548</v>
      </c>
      <c r="G152" s="4">
        <v>84</v>
      </c>
      <c r="H152" s="4">
        <v>16</v>
      </c>
      <c r="I152" s="4">
        <f>0.85+0.005*G152</f>
        <v>1.27</v>
      </c>
      <c r="J152" s="4">
        <f t="shared" si="37"/>
        <v>20.32</v>
      </c>
      <c r="K152" s="4">
        <v>4</v>
      </c>
      <c r="L152" s="4">
        <v>2</v>
      </c>
      <c r="M152" s="4">
        <f t="shared" si="38"/>
        <v>42</v>
      </c>
      <c r="N152" s="4">
        <f t="shared" si="39"/>
        <v>1.16</v>
      </c>
      <c r="O152" s="4">
        <f t="shared" si="40"/>
        <v>9.28</v>
      </c>
      <c r="P152" s="4">
        <f t="shared" si="35"/>
        <v>29.6</v>
      </c>
      <c r="Q152" s="4">
        <v>1</v>
      </c>
      <c r="R152" s="4">
        <f t="shared" si="36"/>
        <v>29.6</v>
      </c>
    </row>
    <row r="153" spans="1:18" ht="14.25">
      <c r="A153" s="6" t="s">
        <v>679</v>
      </c>
      <c r="B153" s="4" t="s">
        <v>563</v>
      </c>
      <c r="C153" s="4" t="s">
        <v>564</v>
      </c>
      <c r="D153" s="4" t="s">
        <v>681</v>
      </c>
      <c r="E153" s="4" t="s">
        <v>557</v>
      </c>
      <c r="F153" s="4" t="s">
        <v>548</v>
      </c>
      <c r="G153" s="4">
        <v>42</v>
      </c>
      <c r="H153" s="4">
        <v>20</v>
      </c>
      <c r="I153" s="4">
        <v>1.2</v>
      </c>
      <c r="J153" s="4">
        <f t="shared" si="37"/>
        <v>24</v>
      </c>
      <c r="K153" s="4">
        <v>20</v>
      </c>
      <c r="L153" s="4">
        <v>1</v>
      </c>
      <c r="M153" s="4">
        <f t="shared" si="38"/>
        <v>42</v>
      </c>
      <c r="N153" s="4">
        <f t="shared" si="39"/>
        <v>1.16</v>
      </c>
      <c r="O153" s="4">
        <f t="shared" si="40"/>
        <v>23.2</v>
      </c>
      <c r="P153" s="4">
        <f t="shared" si="35"/>
        <v>47.2</v>
      </c>
      <c r="Q153" s="4">
        <v>1</v>
      </c>
      <c r="R153" s="4">
        <f t="shared" si="36"/>
        <v>47.2</v>
      </c>
    </row>
    <row r="154" spans="1:18" ht="14.25">
      <c r="A154" s="6" t="s">
        <v>463</v>
      </c>
      <c r="B154" s="4" t="s">
        <v>563</v>
      </c>
      <c r="C154" s="4" t="s">
        <v>564</v>
      </c>
      <c r="D154" s="4" t="s">
        <v>682</v>
      </c>
      <c r="E154" s="4" t="s">
        <v>620</v>
      </c>
      <c r="F154" s="4" t="s">
        <v>548</v>
      </c>
      <c r="G154" s="4">
        <v>101</v>
      </c>
      <c r="H154" s="4">
        <v>32</v>
      </c>
      <c r="I154" s="4">
        <f>0.85+0.005*G154</f>
        <v>1.355</v>
      </c>
      <c r="J154" s="4">
        <f t="shared" si="37"/>
        <v>43.36</v>
      </c>
      <c r="K154" s="4">
        <v>6</v>
      </c>
      <c r="L154" s="4">
        <v>3</v>
      </c>
      <c r="M154" s="4">
        <f t="shared" si="38"/>
        <v>33.666666666666664</v>
      </c>
      <c r="N154" s="4">
        <f t="shared" si="39"/>
        <v>1.048888888888889</v>
      </c>
      <c r="O154" s="4">
        <f t="shared" si="40"/>
        <v>18.880000000000003</v>
      </c>
      <c r="P154" s="4">
        <f t="shared" si="35"/>
        <v>62.24</v>
      </c>
      <c r="Q154" s="4">
        <v>1</v>
      </c>
      <c r="R154" s="4">
        <f t="shared" si="36"/>
        <v>62.24</v>
      </c>
    </row>
    <row r="155" spans="1:18" ht="14.25">
      <c r="A155" s="6" t="s">
        <v>463</v>
      </c>
      <c r="B155" s="4" t="s">
        <v>563</v>
      </c>
      <c r="C155" s="4" t="s">
        <v>564</v>
      </c>
      <c r="D155" s="4" t="s">
        <v>683</v>
      </c>
      <c r="E155" s="4" t="s">
        <v>666</v>
      </c>
      <c r="F155" s="4" t="s">
        <v>548</v>
      </c>
      <c r="G155" s="4">
        <v>82</v>
      </c>
      <c r="H155" s="4">
        <v>30</v>
      </c>
      <c r="I155" s="4">
        <f>0.85+0.005*G155</f>
        <v>1.26</v>
      </c>
      <c r="J155" s="4">
        <f t="shared" si="37"/>
        <v>37.8</v>
      </c>
      <c r="K155" s="4">
        <v>8</v>
      </c>
      <c r="L155" s="4">
        <v>2</v>
      </c>
      <c r="M155" s="4">
        <f t="shared" si="38"/>
        <v>41</v>
      </c>
      <c r="N155" s="4">
        <f t="shared" si="39"/>
        <v>1.1466666666666667</v>
      </c>
      <c r="O155" s="4">
        <f t="shared" si="40"/>
        <v>18.346666666666668</v>
      </c>
      <c r="P155" s="4">
        <f t="shared" si="35"/>
        <v>56.14666666666666</v>
      </c>
      <c r="Q155" s="4">
        <v>1.2</v>
      </c>
      <c r="R155" s="4">
        <f t="shared" si="36"/>
        <v>67.37599999999999</v>
      </c>
    </row>
    <row r="156" spans="1:18" ht="14.25">
      <c r="A156" s="6" t="s">
        <v>463</v>
      </c>
      <c r="B156" s="4" t="s">
        <v>563</v>
      </c>
      <c r="C156" s="4" t="s">
        <v>564</v>
      </c>
      <c r="D156" s="4" t="s">
        <v>684</v>
      </c>
      <c r="E156" s="4" t="s">
        <v>619</v>
      </c>
      <c r="F156" s="4" t="s">
        <v>548</v>
      </c>
      <c r="G156" s="4">
        <v>142</v>
      </c>
      <c r="H156" s="4">
        <v>42</v>
      </c>
      <c r="I156" s="4">
        <f>0.85+0.005*G156</f>
        <v>1.56</v>
      </c>
      <c r="J156" s="4">
        <f t="shared" si="37"/>
        <v>65.52</v>
      </c>
      <c r="K156" s="4">
        <v>18</v>
      </c>
      <c r="L156" s="4">
        <v>3</v>
      </c>
      <c r="M156" s="4">
        <f t="shared" si="38"/>
        <v>47.333333333333336</v>
      </c>
      <c r="N156" s="4">
        <f t="shared" si="39"/>
        <v>1.2311111111111113</v>
      </c>
      <c r="O156" s="4">
        <f t="shared" si="40"/>
        <v>66.48</v>
      </c>
      <c r="P156" s="4">
        <f t="shared" si="35"/>
        <v>132</v>
      </c>
      <c r="Q156" s="4">
        <v>1</v>
      </c>
      <c r="R156" s="4">
        <f t="shared" si="36"/>
        <v>132</v>
      </c>
    </row>
    <row r="157" spans="1:18" ht="14.25">
      <c r="A157" s="6" t="s">
        <v>304</v>
      </c>
      <c r="B157" s="4" t="s">
        <v>563</v>
      </c>
      <c r="C157" s="4" t="s">
        <v>564</v>
      </c>
      <c r="D157" s="4" t="s">
        <v>665</v>
      </c>
      <c r="E157" s="4" t="s">
        <v>547</v>
      </c>
      <c r="F157" s="4" t="s">
        <v>551</v>
      </c>
      <c r="G157" s="4">
        <v>96</v>
      </c>
      <c r="H157" s="4"/>
      <c r="I157" s="4"/>
      <c r="J157" s="4"/>
      <c r="K157" s="4">
        <v>10</v>
      </c>
      <c r="L157" s="4">
        <v>1</v>
      </c>
      <c r="M157" s="4">
        <f t="shared" si="38"/>
        <v>96</v>
      </c>
      <c r="N157" s="4">
        <f t="shared" si="39"/>
        <v>1.8800000000000001</v>
      </c>
      <c r="O157" s="4">
        <f t="shared" si="40"/>
        <v>18.8</v>
      </c>
      <c r="P157" s="4">
        <f t="shared" si="35"/>
        <v>18.8</v>
      </c>
      <c r="Q157" s="4">
        <v>1</v>
      </c>
      <c r="R157" s="4">
        <f t="shared" si="36"/>
        <v>18.8</v>
      </c>
    </row>
    <row r="158" spans="1:18" ht="14.25">
      <c r="A158" s="6" t="s">
        <v>304</v>
      </c>
      <c r="B158" s="4" t="s">
        <v>563</v>
      </c>
      <c r="C158" s="4" t="s">
        <v>564</v>
      </c>
      <c r="D158" s="4" t="s">
        <v>685</v>
      </c>
      <c r="E158" s="4" t="s">
        <v>547</v>
      </c>
      <c r="F158" s="4" t="s">
        <v>551</v>
      </c>
      <c r="G158" s="4">
        <v>96</v>
      </c>
      <c r="H158" s="4">
        <v>16</v>
      </c>
      <c r="I158" s="4">
        <f aca="true" t="shared" si="41" ref="I158:I163">0.85+0.005*G158</f>
        <v>1.33</v>
      </c>
      <c r="J158" s="4">
        <f aca="true" t="shared" si="42" ref="J158:J169">H158*I158</f>
        <v>21.28</v>
      </c>
      <c r="K158" s="4"/>
      <c r="L158" s="4"/>
      <c r="M158" s="4"/>
      <c r="N158" s="4"/>
      <c r="O158" s="4"/>
      <c r="P158" s="4">
        <f t="shared" si="35"/>
        <v>21.28</v>
      </c>
      <c r="Q158" s="4">
        <v>1</v>
      </c>
      <c r="R158" s="4">
        <f t="shared" si="36"/>
        <v>21.28</v>
      </c>
    </row>
    <row r="159" spans="1:18" ht="14.25">
      <c r="A159" s="6" t="s">
        <v>304</v>
      </c>
      <c r="B159" s="4" t="s">
        <v>563</v>
      </c>
      <c r="C159" s="4" t="s">
        <v>564</v>
      </c>
      <c r="D159" s="4" t="s">
        <v>287</v>
      </c>
      <c r="E159" s="4" t="s">
        <v>547</v>
      </c>
      <c r="F159" s="4" t="s">
        <v>551</v>
      </c>
      <c r="G159" s="4">
        <v>96</v>
      </c>
      <c r="H159" s="4">
        <v>20</v>
      </c>
      <c r="I159" s="4">
        <f t="shared" si="41"/>
        <v>1.33</v>
      </c>
      <c r="J159" s="4">
        <f t="shared" si="42"/>
        <v>26.6</v>
      </c>
      <c r="K159" s="4"/>
      <c r="L159" s="4"/>
      <c r="M159" s="4"/>
      <c r="N159" s="4"/>
      <c r="O159" s="4"/>
      <c r="P159" s="4">
        <f t="shared" si="35"/>
        <v>26.6</v>
      </c>
      <c r="Q159" s="4">
        <v>1</v>
      </c>
      <c r="R159" s="4">
        <f t="shared" si="36"/>
        <v>26.6</v>
      </c>
    </row>
    <row r="160" spans="1:18" ht="14.25">
      <c r="A160" s="6" t="s">
        <v>305</v>
      </c>
      <c r="B160" s="4" t="s">
        <v>22</v>
      </c>
      <c r="C160" s="4" t="s">
        <v>564</v>
      </c>
      <c r="D160" s="4" t="s">
        <v>686</v>
      </c>
      <c r="E160" s="4" t="s">
        <v>432</v>
      </c>
      <c r="F160" s="4" t="s">
        <v>548</v>
      </c>
      <c r="G160" s="4">
        <v>91</v>
      </c>
      <c r="H160" s="4">
        <v>20</v>
      </c>
      <c r="I160" s="4">
        <f t="shared" si="41"/>
        <v>1.305</v>
      </c>
      <c r="J160" s="4">
        <f t="shared" si="42"/>
        <v>26.099999999999998</v>
      </c>
      <c r="K160" s="4"/>
      <c r="L160" s="4"/>
      <c r="M160" s="4"/>
      <c r="N160" s="4"/>
      <c r="O160" s="4"/>
      <c r="P160" s="4">
        <f t="shared" si="35"/>
        <v>26.099999999999998</v>
      </c>
      <c r="Q160" s="4">
        <v>1</v>
      </c>
      <c r="R160" s="4">
        <f t="shared" si="36"/>
        <v>26.099999999999998</v>
      </c>
    </row>
    <row r="161" spans="1:18" ht="14.25">
      <c r="A161" s="6" t="s">
        <v>305</v>
      </c>
      <c r="B161" s="4" t="s">
        <v>22</v>
      </c>
      <c r="C161" s="4" t="s">
        <v>564</v>
      </c>
      <c r="D161" s="4" t="s">
        <v>653</v>
      </c>
      <c r="E161" s="4" t="s">
        <v>565</v>
      </c>
      <c r="F161" s="4" t="s">
        <v>551</v>
      </c>
      <c r="G161" s="4">
        <v>132</v>
      </c>
      <c r="H161" s="4">
        <v>16</v>
      </c>
      <c r="I161" s="4">
        <f t="shared" si="41"/>
        <v>1.51</v>
      </c>
      <c r="J161" s="4">
        <f t="shared" si="42"/>
        <v>24.16</v>
      </c>
      <c r="K161" s="4">
        <v>8</v>
      </c>
      <c r="L161" s="4">
        <v>3</v>
      </c>
      <c r="M161" s="4">
        <f>G161/L161</f>
        <v>44</v>
      </c>
      <c r="N161" s="4">
        <f>1+(M161/30-1)*0.4</f>
        <v>1.1866666666666665</v>
      </c>
      <c r="O161" s="4">
        <f>K161*L161*N161</f>
        <v>28.479999999999997</v>
      </c>
      <c r="P161" s="4">
        <f t="shared" si="35"/>
        <v>52.64</v>
      </c>
      <c r="Q161" s="4">
        <v>1</v>
      </c>
      <c r="R161" s="4">
        <f t="shared" si="36"/>
        <v>52.64</v>
      </c>
    </row>
    <row r="162" spans="1:18" ht="14.25">
      <c r="A162" s="6" t="s">
        <v>73</v>
      </c>
      <c r="B162" s="4" t="s">
        <v>563</v>
      </c>
      <c r="C162" s="4" t="s">
        <v>564</v>
      </c>
      <c r="D162" s="4" t="s">
        <v>74</v>
      </c>
      <c r="E162" s="4" t="s">
        <v>555</v>
      </c>
      <c r="F162" s="4" t="s">
        <v>548</v>
      </c>
      <c r="G162" s="4">
        <v>84</v>
      </c>
      <c r="H162" s="4">
        <v>24</v>
      </c>
      <c r="I162" s="4">
        <f t="shared" si="41"/>
        <v>1.27</v>
      </c>
      <c r="J162" s="4">
        <f t="shared" si="42"/>
        <v>30.48</v>
      </c>
      <c r="K162" s="4">
        <v>6</v>
      </c>
      <c r="L162" s="4">
        <v>2</v>
      </c>
      <c r="M162" s="4">
        <f>G162/L162</f>
        <v>42</v>
      </c>
      <c r="N162" s="4">
        <f>1+(M162/30-1)*0.4</f>
        <v>1.16</v>
      </c>
      <c r="O162" s="4">
        <f>K162*L162*N162</f>
        <v>13.919999999999998</v>
      </c>
      <c r="P162" s="4">
        <f t="shared" si="35"/>
        <v>44.4</v>
      </c>
      <c r="Q162" s="4">
        <v>1</v>
      </c>
      <c r="R162" s="4">
        <f t="shared" si="36"/>
        <v>44.4</v>
      </c>
    </row>
    <row r="163" spans="1:18" ht="14.25">
      <c r="A163" s="6" t="s">
        <v>73</v>
      </c>
      <c r="B163" s="4" t="s">
        <v>563</v>
      </c>
      <c r="C163" s="4" t="s">
        <v>564</v>
      </c>
      <c r="D163" s="4" t="s">
        <v>74</v>
      </c>
      <c r="E163" s="4" t="s">
        <v>432</v>
      </c>
      <c r="F163" s="4" t="s">
        <v>551</v>
      </c>
      <c r="G163" s="4">
        <v>109</v>
      </c>
      <c r="H163" s="4">
        <v>24</v>
      </c>
      <c r="I163" s="4">
        <f t="shared" si="41"/>
        <v>1.395</v>
      </c>
      <c r="J163" s="4">
        <f t="shared" si="42"/>
        <v>33.480000000000004</v>
      </c>
      <c r="K163" s="4">
        <v>6</v>
      </c>
      <c r="L163" s="4">
        <v>2</v>
      </c>
      <c r="M163" s="4">
        <f>G163/L163</f>
        <v>54.5</v>
      </c>
      <c r="N163" s="4">
        <f>1+(M163/30-1)*0.4</f>
        <v>1.3266666666666667</v>
      </c>
      <c r="O163" s="4">
        <f>K163*L163*N163</f>
        <v>15.92</v>
      </c>
      <c r="P163" s="4">
        <f t="shared" si="35"/>
        <v>49.400000000000006</v>
      </c>
      <c r="Q163" s="4">
        <v>1</v>
      </c>
      <c r="R163" s="4">
        <f t="shared" si="36"/>
        <v>49.400000000000006</v>
      </c>
    </row>
    <row r="164" spans="1:18" ht="14.25">
      <c r="A164" s="6" t="s">
        <v>73</v>
      </c>
      <c r="B164" s="4" t="s">
        <v>563</v>
      </c>
      <c r="C164" s="4" t="s">
        <v>564</v>
      </c>
      <c r="D164" s="4" t="s">
        <v>74</v>
      </c>
      <c r="E164" s="4" t="s">
        <v>687</v>
      </c>
      <c r="F164" s="4" t="s">
        <v>548</v>
      </c>
      <c r="G164" s="4">
        <v>47</v>
      </c>
      <c r="H164" s="4">
        <v>42</v>
      </c>
      <c r="I164" s="4">
        <v>1.2</v>
      </c>
      <c r="J164" s="4">
        <f t="shared" si="42"/>
        <v>50.4</v>
      </c>
      <c r="K164" s="4"/>
      <c r="L164" s="4"/>
      <c r="M164" s="4"/>
      <c r="N164" s="4"/>
      <c r="O164" s="4"/>
      <c r="P164" s="4">
        <f t="shared" si="35"/>
        <v>50.4</v>
      </c>
      <c r="Q164" s="4">
        <v>1</v>
      </c>
      <c r="R164" s="4">
        <f t="shared" si="36"/>
        <v>50.4</v>
      </c>
    </row>
    <row r="165" spans="1:18" ht="14.25">
      <c r="A165" s="6" t="s">
        <v>73</v>
      </c>
      <c r="B165" s="4" t="s">
        <v>563</v>
      </c>
      <c r="C165" s="4" t="s">
        <v>564</v>
      </c>
      <c r="D165" s="4" t="s">
        <v>74</v>
      </c>
      <c r="E165" s="4" t="s">
        <v>688</v>
      </c>
      <c r="F165" s="4" t="s">
        <v>548</v>
      </c>
      <c r="G165" s="4">
        <v>95</v>
      </c>
      <c r="H165" s="4">
        <v>42</v>
      </c>
      <c r="I165" s="4">
        <f>0.85+0.005*G165</f>
        <v>1.325</v>
      </c>
      <c r="J165" s="4">
        <f t="shared" si="42"/>
        <v>55.65</v>
      </c>
      <c r="K165" s="4"/>
      <c r="L165" s="4"/>
      <c r="M165" s="4"/>
      <c r="N165" s="4"/>
      <c r="O165" s="4"/>
      <c r="P165" s="4">
        <f t="shared" si="35"/>
        <v>55.65</v>
      </c>
      <c r="Q165" s="4">
        <v>1</v>
      </c>
      <c r="R165" s="4">
        <f t="shared" si="36"/>
        <v>55.65</v>
      </c>
    </row>
    <row r="166" spans="1:18" ht="14.25">
      <c r="A166" s="6" t="s">
        <v>313</v>
      </c>
      <c r="B166" s="4" t="s">
        <v>563</v>
      </c>
      <c r="C166" s="4" t="s">
        <v>564</v>
      </c>
      <c r="D166" s="4" t="s">
        <v>640</v>
      </c>
      <c r="E166" s="4" t="s">
        <v>565</v>
      </c>
      <c r="F166" s="4" t="s">
        <v>548</v>
      </c>
      <c r="G166" s="4">
        <v>87</v>
      </c>
      <c r="H166" s="4">
        <v>13</v>
      </c>
      <c r="I166" s="4">
        <f>0.85+0.005*G166</f>
        <v>1.285</v>
      </c>
      <c r="J166" s="4">
        <f t="shared" si="42"/>
        <v>16.705</v>
      </c>
      <c r="K166" s="4"/>
      <c r="L166" s="4"/>
      <c r="M166" s="4"/>
      <c r="N166" s="4"/>
      <c r="O166" s="4"/>
      <c r="P166" s="4">
        <f t="shared" si="35"/>
        <v>16.705</v>
      </c>
      <c r="Q166" s="4">
        <v>1</v>
      </c>
      <c r="R166" s="4">
        <f t="shared" si="36"/>
        <v>16.705</v>
      </c>
    </row>
    <row r="167" spans="1:18" ht="14.25">
      <c r="A167" s="6" t="s">
        <v>313</v>
      </c>
      <c r="B167" s="4" t="s">
        <v>563</v>
      </c>
      <c r="C167" s="4" t="s">
        <v>564</v>
      </c>
      <c r="D167" s="4" t="s">
        <v>54</v>
      </c>
      <c r="E167" s="4" t="s">
        <v>569</v>
      </c>
      <c r="F167" s="4" t="s">
        <v>548</v>
      </c>
      <c r="G167" s="4">
        <v>85</v>
      </c>
      <c r="H167" s="4">
        <v>18</v>
      </c>
      <c r="I167" s="4">
        <f>0.85+0.005*G167</f>
        <v>1.275</v>
      </c>
      <c r="J167" s="4">
        <f t="shared" si="42"/>
        <v>22.95</v>
      </c>
      <c r="K167" s="4">
        <v>6</v>
      </c>
      <c r="L167" s="4">
        <v>2</v>
      </c>
      <c r="M167" s="4">
        <f>G167/L167</f>
        <v>42.5</v>
      </c>
      <c r="N167" s="4">
        <f>1+(M167/30-1)*0.4</f>
        <v>1.1666666666666667</v>
      </c>
      <c r="O167" s="4">
        <f>K167*L167*N167</f>
        <v>14</v>
      </c>
      <c r="P167" s="4">
        <f t="shared" si="35"/>
        <v>36.95</v>
      </c>
      <c r="Q167" s="4">
        <v>1.2</v>
      </c>
      <c r="R167" s="4">
        <f t="shared" si="36"/>
        <v>44.34</v>
      </c>
    </row>
    <row r="168" spans="1:18" ht="14.25">
      <c r="A168" s="6" t="s">
        <v>313</v>
      </c>
      <c r="B168" s="4" t="s">
        <v>563</v>
      </c>
      <c r="C168" s="4" t="s">
        <v>564</v>
      </c>
      <c r="D168" s="4" t="s">
        <v>54</v>
      </c>
      <c r="E168" s="4" t="s">
        <v>641</v>
      </c>
      <c r="F168" s="4" t="s">
        <v>551</v>
      </c>
      <c r="G168" s="4">
        <v>197</v>
      </c>
      <c r="H168" s="4">
        <v>24</v>
      </c>
      <c r="I168" s="4">
        <f>0.85+0.005*G168</f>
        <v>1.835</v>
      </c>
      <c r="J168" s="4">
        <f t="shared" si="42"/>
        <v>44.04</v>
      </c>
      <c r="K168" s="4">
        <v>10</v>
      </c>
      <c r="L168" s="4">
        <v>5</v>
      </c>
      <c r="M168" s="4">
        <f>G168/L168</f>
        <v>39.4</v>
      </c>
      <c r="N168" s="4">
        <f>1+(M168/30-1)*0.4</f>
        <v>1.1253333333333333</v>
      </c>
      <c r="O168" s="4">
        <f>K168*L168*N168</f>
        <v>56.266666666666666</v>
      </c>
      <c r="P168" s="4">
        <f t="shared" si="35"/>
        <v>100.30666666666667</v>
      </c>
      <c r="Q168" s="4">
        <v>1.2</v>
      </c>
      <c r="R168" s="4">
        <f t="shared" si="36"/>
        <v>120.368</v>
      </c>
    </row>
    <row r="169" spans="1:18" ht="14.25">
      <c r="A169" s="6" t="s">
        <v>689</v>
      </c>
      <c r="B169" s="4" t="s">
        <v>149</v>
      </c>
      <c r="C169" s="4" t="s">
        <v>585</v>
      </c>
      <c r="D169" s="4" t="s">
        <v>690</v>
      </c>
      <c r="E169" s="4" t="s">
        <v>691</v>
      </c>
      <c r="F169" s="4" t="s">
        <v>548</v>
      </c>
      <c r="G169" s="4">
        <v>163</v>
      </c>
      <c r="H169" s="4">
        <v>7</v>
      </c>
      <c r="I169" s="4">
        <f>0.85+0.005*G169</f>
        <v>1.665</v>
      </c>
      <c r="J169" s="4">
        <f t="shared" si="42"/>
        <v>11.655000000000001</v>
      </c>
      <c r="K169" s="4"/>
      <c r="L169" s="4"/>
      <c r="M169" s="4"/>
      <c r="N169" s="4"/>
      <c r="O169" s="4"/>
      <c r="P169" s="4">
        <f t="shared" si="35"/>
        <v>11.655000000000001</v>
      </c>
      <c r="Q169" s="4">
        <v>1.2</v>
      </c>
      <c r="R169" s="4">
        <f t="shared" si="36"/>
        <v>13.986</v>
      </c>
    </row>
    <row r="170" spans="1:18" ht="14.25">
      <c r="A170" s="6" t="s">
        <v>692</v>
      </c>
      <c r="B170" s="4" t="s">
        <v>22</v>
      </c>
      <c r="C170" s="4" t="s">
        <v>585</v>
      </c>
      <c r="D170" s="4" t="s">
        <v>662</v>
      </c>
      <c r="E170" s="4" t="s">
        <v>550</v>
      </c>
      <c r="F170" s="4" t="s">
        <v>548</v>
      </c>
      <c r="G170" s="4">
        <v>125</v>
      </c>
      <c r="H170" s="4"/>
      <c r="I170" s="4"/>
      <c r="J170" s="4"/>
      <c r="K170" s="4">
        <v>5</v>
      </c>
      <c r="L170" s="4">
        <v>3</v>
      </c>
      <c r="M170" s="4">
        <f>G170/L170</f>
        <v>41.666666666666664</v>
      </c>
      <c r="N170" s="4">
        <f>1+(M170/30-1)*0.4</f>
        <v>1.1555555555555554</v>
      </c>
      <c r="O170" s="4">
        <f>K170*L170*N170</f>
        <v>17.333333333333332</v>
      </c>
      <c r="P170" s="4">
        <f t="shared" si="35"/>
        <v>17.333333333333332</v>
      </c>
      <c r="Q170" s="4">
        <v>1</v>
      </c>
      <c r="R170" s="4">
        <f t="shared" si="36"/>
        <v>17.333333333333332</v>
      </c>
    </row>
    <row r="171" spans="1:18" ht="14.25">
      <c r="A171" s="6" t="s">
        <v>693</v>
      </c>
      <c r="B171" s="4" t="s">
        <v>563</v>
      </c>
      <c r="C171" s="4" t="s">
        <v>545</v>
      </c>
      <c r="D171" s="4" t="s">
        <v>549</v>
      </c>
      <c r="E171" s="4" t="s">
        <v>550</v>
      </c>
      <c r="F171" s="4" t="s">
        <v>551</v>
      </c>
      <c r="G171" s="4">
        <v>83</v>
      </c>
      <c r="H171" s="4">
        <v>10</v>
      </c>
      <c r="I171" s="4">
        <f>0.85+0.005*G171</f>
        <v>1.2650000000000001</v>
      </c>
      <c r="J171" s="4">
        <f>H171*I171</f>
        <v>12.650000000000002</v>
      </c>
      <c r="K171" s="4"/>
      <c r="L171" s="4"/>
      <c r="M171" s="4"/>
      <c r="N171" s="4"/>
      <c r="O171" s="4"/>
      <c r="P171" s="4">
        <f t="shared" si="35"/>
        <v>12.650000000000002</v>
      </c>
      <c r="Q171" s="4">
        <v>1</v>
      </c>
      <c r="R171" s="4">
        <f t="shared" si="36"/>
        <v>12.650000000000002</v>
      </c>
    </row>
    <row r="172" spans="1:18" ht="14.25">
      <c r="A172" s="6" t="s">
        <v>693</v>
      </c>
      <c r="B172" s="4" t="s">
        <v>563</v>
      </c>
      <c r="C172" s="4" t="s">
        <v>545</v>
      </c>
      <c r="D172" s="4" t="s">
        <v>601</v>
      </c>
      <c r="E172" s="4" t="s">
        <v>602</v>
      </c>
      <c r="F172" s="4" t="s">
        <v>551</v>
      </c>
      <c r="G172" s="4">
        <v>88</v>
      </c>
      <c r="H172" s="4">
        <v>12</v>
      </c>
      <c r="I172" s="4">
        <f>0.85+0.005*G172</f>
        <v>1.29</v>
      </c>
      <c r="J172" s="4">
        <f>H172*I172</f>
        <v>15.48</v>
      </c>
      <c r="K172" s="4"/>
      <c r="L172" s="4"/>
      <c r="M172" s="4"/>
      <c r="N172" s="4"/>
      <c r="O172" s="4"/>
      <c r="P172" s="4">
        <f t="shared" si="35"/>
        <v>15.48</v>
      </c>
      <c r="Q172" s="4">
        <v>1.2</v>
      </c>
      <c r="R172" s="4">
        <f t="shared" si="36"/>
        <v>18.576</v>
      </c>
    </row>
    <row r="173" spans="1:18" ht="14.25">
      <c r="A173" s="6" t="s">
        <v>693</v>
      </c>
      <c r="B173" s="4" t="s">
        <v>563</v>
      </c>
      <c r="C173" s="4" t="s">
        <v>545</v>
      </c>
      <c r="D173" s="4" t="s">
        <v>694</v>
      </c>
      <c r="E173" s="4" t="s">
        <v>695</v>
      </c>
      <c r="F173" s="4" t="s">
        <v>551</v>
      </c>
      <c r="G173" s="4">
        <v>99</v>
      </c>
      <c r="H173" s="4">
        <v>30</v>
      </c>
      <c r="I173" s="4">
        <f>0.85+0.005*G173</f>
        <v>1.345</v>
      </c>
      <c r="J173" s="4">
        <f>H173*I173</f>
        <v>40.35</v>
      </c>
      <c r="K173" s="4"/>
      <c r="L173" s="4"/>
      <c r="M173" s="4"/>
      <c r="N173" s="4"/>
      <c r="O173" s="4"/>
      <c r="P173" s="4">
        <f t="shared" si="35"/>
        <v>40.35</v>
      </c>
      <c r="Q173" s="4">
        <v>1</v>
      </c>
      <c r="R173" s="4">
        <f t="shared" si="36"/>
        <v>40.35</v>
      </c>
    </row>
    <row r="174" spans="1:18" ht="14.25">
      <c r="A174" s="6" t="s">
        <v>320</v>
      </c>
      <c r="B174" s="4" t="s">
        <v>563</v>
      </c>
      <c r="C174" s="4" t="s">
        <v>564</v>
      </c>
      <c r="D174" s="4" t="s">
        <v>163</v>
      </c>
      <c r="E174" s="4" t="s">
        <v>547</v>
      </c>
      <c r="F174" s="4" t="s">
        <v>551</v>
      </c>
      <c r="G174" s="4">
        <v>96</v>
      </c>
      <c r="H174" s="4">
        <v>14</v>
      </c>
      <c r="I174" s="4">
        <f>0.85+0.005*G174</f>
        <v>1.33</v>
      </c>
      <c r="J174" s="4">
        <f>H174*I174</f>
        <v>18.62</v>
      </c>
      <c r="K174" s="4">
        <v>6</v>
      </c>
      <c r="L174" s="4">
        <v>4</v>
      </c>
      <c r="M174" s="4">
        <f>G174/L174</f>
        <v>24</v>
      </c>
      <c r="N174" s="4">
        <f>1+(M174/30-1)*0.6</f>
        <v>0.88</v>
      </c>
      <c r="O174" s="4">
        <f>K174*L174*N174</f>
        <v>21.12</v>
      </c>
      <c r="P174" s="4">
        <f t="shared" si="35"/>
        <v>39.74</v>
      </c>
      <c r="Q174" s="4">
        <v>1</v>
      </c>
      <c r="R174" s="4">
        <f t="shared" si="36"/>
        <v>39.74</v>
      </c>
    </row>
    <row r="175" spans="1:18" ht="14.25">
      <c r="A175" s="6" t="s">
        <v>320</v>
      </c>
      <c r="B175" s="4" t="s">
        <v>563</v>
      </c>
      <c r="C175" s="4" t="s">
        <v>564</v>
      </c>
      <c r="D175" s="4" t="s">
        <v>321</v>
      </c>
      <c r="E175" s="4" t="s">
        <v>557</v>
      </c>
      <c r="F175" s="4" t="s">
        <v>551</v>
      </c>
      <c r="G175" s="4">
        <v>112</v>
      </c>
      <c r="H175" s="4"/>
      <c r="I175" s="4"/>
      <c r="J175" s="4"/>
      <c r="K175" s="4">
        <v>22</v>
      </c>
      <c r="L175" s="4">
        <v>4</v>
      </c>
      <c r="M175" s="4">
        <f>G175/L175</f>
        <v>28</v>
      </c>
      <c r="N175" s="4">
        <f>1+(M175/30-1)*0.6</f>
        <v>0.96</v>
      </c>
      <c r="O175" s="4">
        <f>K175*L175*N175</f>
        <v>84.47999999999999</v>
      </c>
      <c r="P175" s="4">
        <f t="shared" si="35"/>
        <v>84.47999999999999</v>
      </c>
      <c r="Q175" s="4">
        <v>1</v>
      </c>
      <c r="R175" s="4">
        <f t="shared" si="36"/>
        <v>84.47999999999999</v>
      </c>
    </row>
    <row r="176" spans="1:18" ht="14.25">
      <c r="A176" s="6" t="s">
        <v>320</v>
      </c>
      <c r="B176" s="4" t="s">
        <v>563</v>
      </c>
      <c r="C176" s="4" t="s">
        <v>564</v>
      </c>
      <c r="D176" s="4" t="s">
        <v>696</v>
      </c>
      <c r="E176" s="4" t="s">
        <v>557</v>
      </c>
      <c r="F176" s="4" t="s">
        <v>548</v>
      </c>
      <c r="G176" s="4">
        <v>112</v>
      </c>
      <c r="H176" s="4">
        <v>30</v>
      </c>
      <c r="I176" s="4">
        <f>0.85+0.005*G176</f>
        <v>1.4100000000000001</v>
      </c>
      <c r="J176" s="4">
        <f aca="true" t="shared" si="43" ref="J176:J183">H176*I176</f>
        <v>42.300000000000004</v>
      </c>
      <c r="K176" s="4">
        <v>24</v>
      </c>
      <c r="L176" s="4">
        <v>4</v>
      </c>
      <c r="M176" s="4">
        <f>G176/L176</f>
        <v>28</v>
      </c>
      <c r="N176" s="4">
        <f>1+(M176/30-1)*0.6</f>
        <v>0.96</v>
      </c>
      <c r="O176" s="4">
        <f>K176*L176*N176</f>
        <v>92.16</v>
      </c>
      <c r="P176" s="4">
        <f t="shared" si="35"/>
        <v>134.46</v>
      </c>
      <c r="Q176" s="4">
        <v>1</v>
      </c>
      <c r="R176" s="4">
        <f t="shared" si="36"/>
        <v>134.46</v>
      </c>
    </row>
    <row r="177" spans="1:18" ht="14.25">
      <c r="A177" s="6" t="s">
        <v>323</v>
      </c>
      <c r="B177" s="4" t="s">
        <v>27</v>
      </c>
      <c r="C177" s="4" t="s">
        <v>564</v>
      </c>
      <c r="D177" s="4" t="s">
        <v>697</v>
      </c>
      <c r="E177" s="4" t="s">
        <v>555</v>
      </c>
      <c r="F177" s="4" t="s">
        <v>548</v>
      </c>
      <c r="G177" s="4">
        <v>73</v>
      </c>
      <c r="H177" s="4">
        <v>16</v>
      </c>
      <c r="I177" s="4">
        <f>0.85+0.005*G177</f>
        <v>1.2149999999999999</v>
      </c>
      <c r="J177" s="4">
        <f t="shared" si="43"/>
        <v>19.439999999999998</v>
      </c>
      <c r="K177" s="4">
        <v>4</v>
      </c>
      <c r="L177" s="4">
        <v>2</v>
      </c>
      <c r="M177" s="4">
        <f>G177/L177</f>
        <v>36.5</v>
      </c>
      <c r="N177" s="4">
        <f>1+(M177/30-1)*0.4</f>
        <v>1.0866666666666667</v>
      </c>
      <c r="O177" s="4">
        <f>K177*L177*N177</f>
        <v>8.693333333333333</v>
      </c>
      <c r="P177" s="4">
        <f t="shared" si="35"/>
        <v>28.133333333333333</v>
      </c>
      <c r="Q177" s="4">
        <v>1</v>
      </c>
      <c r="R177" s="4">
        <f t="shared" si="36"/>
        <v>28.133333333333333</v>
      </c>
    </row>
    <row r="178" spans="1:18" ht="14.25">
      <c r="A178" s="6" t="s">
        <v>323</v>
      </c>
      <c r="B178" s="4" t="s">
        <v>27</v>
      </c>
      <c r="C178" s="4" t="s">
        <v>564</v>
      </c>
      <c r="D178" s="4" t="s">
        <v>657</v>
      </c>
      <c r="E178" s="4" t="s">
        <v>593</v>
      </c>
      <c r="F178" s="4" t="s">
        <v>551</v>
      </c>
      <c r="G178" s="4">
        <v>89</v>
      </c>
      <c r="H178" s="4">
        <v>23</v>
      </c>
      <c r="I178" s="4">
        <f>0.85+0.005*G178</f>
        <v>1.295</v>
      </c>
      <c r="J178" s="4">
        <f t="shared" si="43"/>
        <v>29.784999999999997</v>
      </c>
      <c r="K178" s="4"/>
      <c r="L178" s="4"/>
      <c r="M178" s="4"/>
      <c r="N178" s="4"/>
      <c r="O178" s="4"/>
      <c r="P178" s="4">
        <f t="shared" si="35"/>
        <v>29.784999999999997</v>
      </c>
      <c r="Q178" s="4">
        <v>1.2</v>
      </c>
      <c r="R178" s="4">
        <f t="shared" si="36"/>
        <v>35.742</v>
      </c>
    </row>
    <row r="179" spans="1:18" ht="14.25">
      <c r="A179" s="6" t="s">
        <v>698</v>
      </c>
      <c r="B179" s="4" t="s">
        <v>563</v>
      </c>
      <c r="C179" s="4" t="s">
        <v>564</v>
      </c>
      <c r="D179" s="4" t="s">
        <v>373</v>
      </c>
      <c r="E179" s="4" t="s">
        <v>557</v>
      </c>
      <c r="F179" s="4" t="s">
        <v>551</v>
      </c>
      <c r="G179" s="4">
        <v>112</v>
      </c>
      <c r="H179" s="4">
        <v>4</v>
      </c>
      <c r="I179" s="4">
        <f>0.85+0.005*G179</f>
        <v>1.4100000000000001</v>
      </c>
      <c r="J179" s="4">
        <f t="shared" si="43"/>
        <v>5.640000000000001</v>
      </c>
      <c r="K179" s="4"/>
      <c r="L179" s="4"/>
      <c r="M179" s="4"/>
      <c r="N179" s="4"/>
      <c r="O179" s="4"/>
      <c r="P179" s="4">
        <f t="shared" si="35"/>
        <v>5.640000000000001</v>
      </c>
      <c r="Q179" s="4">
        <v>1</v>
      </c>
      <c r="R179" s="4">
        <f t="shared" si="36"/>
        <v>5.640000000000001</v>
      </c>
    </row>
    <row r="180" spans="1:18" ht="14.25">
      <c r="A180" s="6" t="s">
        <v>698</v>
      </c>
      <c r="B180" s="4" t="s">
        <v>563</v>
      </c>
      <c r="C180" s="4" t="s">
        <v>564</v>
      </c>
      <c r="D180" s="4" t="s">
        <v>699</v>
      </c>
      <c r="E180" s="4" t="s">
        <v>547</v>
      </c>
      <c r="F180" s="4" t="s">
        <v>551</v>
      </c>
      <c r="G180" s="4">
        <v>96</v>
      </c>
      <c r="H180" s="4">
        <v>20</v>
      </c>
      <c r="I180" s="4">
        <f>0.85+0.005*G180</f>
        <v>1.33</v>
      </c>
      <c r="J180" s="4">
        <f t="shared" si="43"/>
        <v>26.6</v>
      </c>
      <c r="K180" s="4"/>
      <c r="L180" s="4"/>
      <c r="M180" s="4"/>
      <c r="N180" s="4"/>
      <c r="O180" s="4"/>
      <c r="P180" s="4">
        <f t="shared" si="35"/>
        <v>26.6</v>
      </c>
      <c r="Q180" s="4">
        <v>1</v>
      </c>
      <c r="R180" s="4">
        <f t="shared" si="36"/>
        <v>26.6</v>
      </c>
    </row>
    <row r="181" spans="1:18" ht="14.25">
      <c r="A181" s="6" t="s">
        <v>698</v>
      </c>
      <c r="B181" s="4" t="s">
        <v>563</v>
      </c>
      <c r="C181" s="4" t="s">
        <v>564</v>
      </c>
      <c r="D181" s="4" t="s">
        <v>60</v>
      </c>
      <c r="E181" s="4" t="s">
        <v>557</v>
      </c>
      <c r="F181" s="4" t="s">
        <v>548</v>
      </c>
      <c r="G181" s="4">
        <v>30</v>
      </c>
      <c r="H181" s="4">
        <v>20</v>
      </c>
      <c r="I181" s="4">
        <v>1.2</v>
      </c>
      <c r="J181" s="4">
        <f t="shared" si="43"/>
        <v>24</v>
      </c>
      <c r="K181" s="4">
        <v>6</v>
      </c>
      <c r="L181" s="4">
        <v>1</v>
      </c>
      <c r="M181" s="4">
        <f>G181/L181</f>
        <v>30</v>
      </c>
      <c r="N181" s="4">
        <f>1+(M181/30-1)*0.4</f>
        <v>1</v>
      </c>
      <c r="O181" s="4">
        <f>K181*L181*N181</f>
        <v>6</v>
      </c>
      <c r="P181" s="4">
        <f t="shared" si="35"/>
        <v>30</v>
      </c>
      <c r="Q181" s="4">
        <v>1</v>
      </c>
      <c r="R181" s="4">
        <f t="shared" si="36"/>
        <v>30</v>
      </c>
    </row>
    <row r="182" spans="1:18" ht="14.25">
      <c r="A182" s="6" t="s">
        <v>698</v>
      </c>
      <c r="B182" s="4" t="s">
        <v>563</v>
      </c>
      <c r="C182" s="4" t="s">
        <v>564</v>
      </c>
      <c r="D182" s="4" t="s">
        <v>60</v>
      </c>
      <c r="E182" s="4" t="s">
        <v>555</v>
      </c>
      <c r="F182" s="4" t="s">
        <v>548</v>
      </c>
      <c r="G182" s="4">
        <v>87</v>
      </c>
      <c r="H182" s="4">
        <v>26</v>
      </c>
      <c r="I182" s="4">
        <f>0.85+0.005*G182</f>
        <v>1.285</v>
      </c>
      <c r="J182" s="4">
        <f t="shared" si="43"/>
        <v>33.41</v>
      </c>
      <c r="K182" s="4"/>
      <c r="L182" s="4"/>
      <c r="M182" s="4"/>
      <c r="N182" s="4"/>
      <c r="O182" s="4"/>
      <c r="P182" s="4">
        <f t="shared" si="35"/>
        <v>33.41</v>
      </c>
      <c r="Q182" s="4">
        <v>1</v>
      </c>
      <c r="R182" s="4">
        <f t="shared" si="36"/>
        <v>33.41</v>
      </c>
    </row>
    <row r="183" spans="1:18" ht="14.25">
      <c r="A183" s="6" t="s">
        <v>698</v>
      </c>
      <c r="B183" s="4" t="s">
        <v>563</v>
      </c>
      <c r="C183" s="4" t="s">
        <v>564</v>
      </c>
      <c r="D183" s="4" t="s">
        <v>700</v>
      </c>
      <c r="E183" s="4" t="s">
        <v>695</v>
      </c>
      <c r="F183" s="4" t="s">
        <v>551</v>
      </c>
      <c r="G183" s="4">
        <v>40</v>
      </c>
      <c r="H183" s="4">
        <v>30</v>
      </c>
      <c r="I183" s="4">
        <v>1.2</v>
      </c>
      <c r="J183" s="4">
        <f t="shared" si="43"/>
        <v>36</v>
      </c>
      <c r="K183" s="4"/>
      <c r="L183" s="4"/>
      <c r="M183" s="4"/>
      <c r="N183" s="4"/>
      <c r="O183" s="4"/>
      <c r="P183" s="4">
        <f t="shared" si="35"/>
        <v>36</v>
      </c>
      <c r="Q183" s="4">
        <v>1</v>
      </c>
      <c r="R183" s="4">
        <f t="shared" si="36"/>
        <v>36</v>
      </c>
    </row>
    <row r="184" spans="1:18" ht="14.25">
      <c r="A184" s="6" t="s">
        <v>332</v>
      </c>
      <c r="B184" s="4" t="s">
        <v>149</v>
      </c>
      <c r="C184" s="4" t="s">
        <v>564</v>
      </c>
      <c r="D184" s="4" t="s">
        <v>626</v>
      </c>
      <c r="E184" s="4" t="s">
        <v>557</v>
      </c>
      <c r="F184" s="4" t="s">
        <v>548</v>
      </c>
      <c r="G184" s="4">
        <v>112</v>
      </c>
      <c r="H184" s="4"/>
      <c r="I184" s="4"/>
      <c r="J184" s="4"/>
      <c r="K184" s="4">
        <v>16</v>
      </c>
      <c r="L184" s="4">
        <v>2</v>
      </c>
      <c r="M184" s="4">
        <f aca="true" t="shared" si="44" ref="M184:M192">G184/L184</f>
        <v>56</v>
      </c>
      <c r="N184" s="4">
        <f aca="true" t="shared" si="45" ref="N184:N192">1+(M184/30-1)*0.4</f>
        <v>1.3466666666666667</v>
      </c>
      <c r="O184" s="4">
        <f aca="true" t="shared" si="46" ref="O184:O192">K184*L184*N184</f>
        <v>43.093333333333334</v>
      </c>
      <c r="P184" s="4">
        <f t="shared" si="35"/>
        <v>43.093333333333334</v>
      </c>
      <c r="Q184" s="4">
        <v>1</v>
      </c>
      <c r="R184" s="4">
        <f t="shared" si="36"/>
        <v>43.093333333333334</v>
      </c>
    </row>
    <row r="185" spans="1:18" ht="14.25">
      <c r="A185" s="6" t="s">
        <v>332</v>
      </c>
      <c r="B185" s="4" t="s">
        <v>149</v>
      </c>
      <c r="C185" s="4" t="s">
        <v>564</v>
      </c>
      <c r="D185" s="4" t="s">
        <v>701</v>
      </c>
      <c r="E185" s="4" t="s">
        <v>550</v>
      </c>
      <c r="F185" s="4" t="s">
        <v>551</v>
      </c>
      <c r="G185" s="4">
        <v>68</v>
      </c>
      <c r="H185" s="4">
        <v>36</v>
      </c>
      <c r="I185" s="4">
        <v>1.2</v>
      </c>
      <c r="J185" s="4">
        <f>H185*I185</f>
        <v>43.199999999999996</v>
      </c>
      <c r="K185" s="4">
        <v>4</v>
      </c>
      <c r="L185" s="4">
        <v>2</v>
      </c>
      <c r="M185" s="4">
        <f t="shared" si="44"/>
        <v>34</v>
      </c>
      <c r="N185" s="4">
        <f t="shared" si="45"/>
        <v>1.0533333333333332</v>
      </c>
      <c r="O185" s="4">
        <f t="shared" si="46"/>
        <v>8.426666666666666</v>
      </c>
      <c r="P185" s="4">
        <f t="shared" si="35"/>
        <v>51.626666666666665</v>
      </c>
      <c r="Q185" s="4">
        <v>1</v>
      </c>
      <c r="R185" s="4">
        <f t="shared" si="36"/>
        <v>51.626666666666665</v>
      </c>
    </row>
    <row r="186" spans="1:18" ht="14.25">
      <c r="A186" s="6" t="s">
        <v>332</v>
      </c>
      <c r="B186" s="4" t="s">
        <v>149</v>
      </c>
      <c r="C186" s="4" t="s">
        <v>564</v>
      </c>
      <c r="D186" s="4" t="s">
        <v>702</v>
      </c>
      <c r="E186" s="4" t="s">
        <v>550</v>
      </c>
      <c r="F186" s="4" t="s">
        <v>548</v>
      </c>
      <c r="G186" s="4">
        <v>125</v>
      </c>
      <c r="H186" s="4"/>
      <c r="I186" s="4"/>
      <c r="J186" s="4"/>
      <c r="K186" s="4">
        <v>32</v>
      </c>
      <c r="L186" s="4">
        <v>4</v>
      </c>
      <c r="M186" s="4">
        <f t="shared" si="44"/>
        <v>31.25</v>
      </c>
      <c r="N186" s="4">
        <f t="shared" si="45"/>
        <v>1.0166666666666666</v>
      </c>
      <c r="O186" s="4">
        <f t="shared" si="46"/>
        <v>130.13333333333333</v>
      </c>
      <c r="P186" s="4">
        <f t="shared" si="35"/>
        <v>130.13333333333333</v>
      </c>
      <c r="Q186" s="4">
        <v>1</v>
      </c>
      <c r="R186" s="4">
        <f t="shared" si="36"/>
        <v>130.13333333333333</v>
      </c>
    </row>
    <row r="187" spans="1:18" ht="14.25">
      <c r="A187" s="6" t="s">
        <v>334</v>
      </c>
      <c r="B187" s="4" t="s">
        <v>149</v>
      </c>
      <c r="C187" s="4" t="s">
        <v>564</v>
      </c>
      <c r="D187" s="4" t="s">
        <v>703</v>
      </c>
      <c r="E187" s="4" t="s">
        <v>687</v>
      </c>
      <c r="F187" s="4" t="s">
        <v>548</v>
      </c>
      <c r="G187" s="4">
        <v>47</v>
      </c>
      <c r="H187" s="4">
        <v>10</v>
      </c>
      <c r="I187" s="4">
        <v>1.2</v>
      </c>
      <c r="J187" s="4">
        <f>H187*I187</f>
        <v>12</v>
      </c>
      <c r="K187" s="4">
        <v>10</v>
      </c>
      <c r="L187" s="4">
        <v>1</v>
      </c>
      <c r="M187" s="4">
        <f t="shared" si="44"/>
        <v>47</v>
      </c>
      <c r="N187" s="4">
        <f t="shared" si="45"/>
        <v>1.2266666666666666</v>
      </c>
      <c r="O187" s="4">
        <f t="shared" si="46"/>
        <v>12.266666666666666</v>
      </c>
      <c r="P187" s="4">
        <f t="shared" si="35"/>
        <v>24.266666666666666</v>
      </c>
      <c r="Q187" s="4">
        <v>1.2</v>
      </c>
      <c r="R187" s="4">
        <f t="shared" si="36"/>
        <v>29.119999999999997</v>
      </c>
    </row>
    <row r="188" spans="1:18" ht="14.25">
      <c r="A188" s="6" t="s">
        <v>334</v>
      </c>
      <c r="B188" s="4" t="s">
        <v>149</v>
      </c>
      <c r="C188" s="4" t="s">
        <v>564</v>
      </c>
      <c r="D188" s="4" t="s">
        <v>608</v>
      </c>
      <c r="E188" s="4" t="s">
        <v>550</v>
      </c>
      <c r="F188" s="4" t="s">
        <v>551</v>
      </c>
      <c r="G188" s="4">
        <v>125</v>
      </c>
      <c r="H188" s="4"/>
      <c r="I188" s="4"/>
      <c r="J188" s="4"/>
      <c r="K188" s="4">
        <v>10</v>
      </c>
      <c r="L188" s="4">
        <v>3</v>
      </c>
      <c r="M188" s="4">
        <f t="shared" si="44"/>
        <v>41.666666666666664</v>
      </c>
      <c r="N188" s="4">
        <f t="shared" si="45"/>
        <v>1.1555555555555554</v>
      </c>
      <c r="O188" s="4">
        <f t="shared" si="46"/>
        <v>34.666666666666664</v>
      </c>
      <c r="P188" s="4">
        <f t="shared" si="35"/>
        <v>34.666666666666664</v>
      </c>
      <c r="Q188" s="4">
        <v>1.2</v>
      </c>
      <c r="R188" s="4">
        <f t="shared" si="36"/>
        <v>41.599999999999994</v>
      </c>
    </row>
    <row r="189" spans="1:18" ht="14.25">
      <c r="A189" s="6" t="s">
        <v>334</v>
      </c>
      <c r="B189" s="4" t="s">
        <v>149</v>
      </c>
      <c r="C189" s="4" t="s">
        <v>564</v>
      </c>
      <c r="D189" s="4" t="s">
        <v>703</v>
      </c>
      <c r="E189" s="4" t="s">
        <v>666</v>
      </c>
      <c r="F189" s="4" t="s">
        <v>548</v>
      </c>
      <c r="G189" s="4">
        <v>80</v>
      </c>
      <c r="H189" s="4">
        <v>10</v>
      </c>
      <c r="I189" s="4">
        <f>0.85+0.005*G189</f>
        <v>1.25</v>
      </c>
      <c r="J189" s="4">
        <f>H189*I189</f>
        <v>12.5</v>
      </c>
      <c r="K189" s="4">
        <v>10</v>
      </c>
      <c r="L189" s="4">
        <v>2</v>
      </c>
      <c r="M189" s="4">
        <f t="shared" si="44"/>
        <v>40</v>
      </c>
      <c r="N189" s="4">
        <f t="shared" si="45"/>
        <v>1.1333333333333333</v>
      </c>
      <c r="O189" s="4">
        <f t="shared" si="46"/>
        <v>22.666666666666664</v>
      </c>
      <c r="P189" s="4">
        <f t="shared" si="35"/>
        <v>35.166666666666664</v>
      </c>
      <c r="Q189" s="4">
        <v>1.2</v>
      </c>
      <c r="R189" s="4">
        <f t="shared" si="36"/>
        <v>42.199999999999996</v>
      </c>
    </row>
    <row r="190" spans="1:18" ht="14.25">
      <c r="A190" s="6" t="s">
        <v>334</v>
      </c>
      <c r="B190" s="4" t="s">
        <v>149</v>
      </c>
      <c r="C190" s="4" t="s">
        <v>564</v>
      </c>
      <c r="D190" s="4" t="s">
        <v>703</v>
      </c>
      <c r="E190" s="4" t="s">
        <v>620</v>
      </c>
      <c r="F190" s="4" t="s">
        <v>548</v>
      </c>
      <c r="G190" s="4">
        <v>94</v>
      </c>
      <c r="H190" s="4">
        <v>10</v>
      </c>
      <c r="I190" s="4">
        <f>0.85+0.005*G190</f>
        <v>1.32</v>
      </c>
      <c r="J190" s="4">
        <f>H190*I190</f>
        <v>13.200000000000001</v>
      </c>
      <c r="K190" s="4">
        <v>10</v>
      </c>
      <c r="L190" s="4">
        <v>2</v>
      </c>
      <c r="M190" s="4">
        <f t="shared" si="44"/>
        <v>47</v>
      </c>
      <c r="N190" s="4">
        <f t="shared" si="45"/>
        <v>1.2266666666666666</v>
      </c>
      <c r="O190" s="4">
        <f t="shared" si="46"/>
        <v>24.53333333333333</v>
      </c>
      <c r="P190" s="4">
        <f t="shared" si="35"/>
        <v>37.733333333333334</v>
      </c>
      <c r="Q190" s="4">
        <v>1.2</v>
      </c>
      <c r="R190" s="4">
        <f t="shared" si="36"/>
        <v>45.28</v>
      </c>
    </row>
    <row r="191" spans="1:18" ht="14.25">
      <c r="A191" s="6" t="s">
        <v>334</v>
      </c>
      <c r="B191" s="4" t="s">
        <v>149</v>
      </c>
      <c r="C191" s="4" t="s">
        <v>564</v>
      </c>
      <c r="D191" s="4" t="s">
        <v>703</v>
      </c>
      <c r="E191" s="4" t="s">
        <v>688</v>
      </c>
      <c r="F191" s="4" t="s">
        <v>548</v>
      </c>
      <c r="G191" s="4">
        <v>95</v>
      </c>
      <c r="H191" s="4">
        <v>10</v>
      </c>
      <c r="I191" s="4">
        <f>0.85+0.005*G191</f>
        <v>1.325</v>
      </c>
      <c r="J191" s="4">
        <f>H191*I191</f>
        <v>13.25</v>
      </c>
      <c r="K191" s="4">
        <v>10</v>
      </c>
      <c r="L191" s="4">
        <v>2</v>
      </c>
      <c r="M191" s="4">
        <f t="shared" si="44"/>
        <v>47.5</v>
      </c>
      <c r="N191" s="4">
        <f t="shared" si="45"/>
        <v>1.2333333333333334</v>
      </c>
      <c r="O191" s="4">
        <f t="shared" si="46"/>
        <v>24.666666666666668</v>
      </c>
      <c r="P191" s="4">
        <f t="shared" si="35"/>
        <v>37.91666666666667</v>
      </c>
      <c r="Q191" s="4">
        <v>1.2</v>
      </c>
      <c r="R191" s="4">
        <f t="shared" si="36"/>
        <v>45.50000000000001</v>
      </c>
    </row>
    <row r="192" spans="1:18" ht="14.25">
      <c r="A192" s="6" t="s">
        <v>334</v>
      </c>
      <c r="B192" s="4" t="s">
        <v>149</v>
      </c>
      <c r="C192" s="4" t="s">
        <v>564</v>
      </c>
      <c r="D192" s="4" t="s">
        <v>609</v>
      </c>
      <c r="E192" s="4" t="s">
        <v>550</v>
      </c>
      <c r="F192" s="4" t="s">
        <v>551</v>
      </c>
      <c r="G192" s="4">
        <v>84</v>
      </c>
      <c r="H192" s="4"/>
      <c r="I192" s="4"/>
      <c r="J192" s="4"/>
      <c r="K192" s="4">
        <v>20</v>
      </c>
      <c r="L192" s="4">
        <v>2</v>
      </c>
      <c r="M192" s="4">
        <f t="shared" si="44"/>
        <v>42</v>
      </c>
      <c r="N192" s="4">
        <f t="shared" si="45"/>
        <v>1.16</v>
      </c>
      <c r="O192" s="4">
        <f t="shared" si="46"/>
        <v>46.4</v>
      </c>
      <c r="P192" s="4">
        <f t="shared" si="35"/>
        <v>46.4</v>
      </c>
      <c r="Q192" s="4">
        <v>1</v>
      </c>
      <c r="R192" s="4">
        <f t="shared" si="36"/>
        <v>46.4</v>
      </c>
    </row>
    <row r="193" spans="1:18" ht="14.25">
      <c r="A193" s="6" t="s">
        <v>704</v>
      </c>
      <c r="B193" s="4" t="s">
        <v>672</v>
      </c>
      <c r="C193" s="4" t="s">
        <v>564</v>
      </c>
      <c r="D193" s="4" t="s">
        <v>705</v>
      </c>
      <c r="E193" s="4" t="s">
        <v>666</v>
      </c>
      <c r="F193" s="4" t="s">
        <v>548</v>
      </c>
      <c r="G193" s="4">
        <v>31</v>
      </c>
      <c r="H193" s="4"/>
      <c r="I193" s="4"/>
      <c r="J193" s="4"/>
      <c r="K193" s="4">
        <v>20</v>
      </c>
      <c r="L193" s="4">
        <v>1</v>
      </c>
      <c r="M193" s="4">
        <f>G193/L193</f>
        <v>31</v>
      </c>
      <c r="N193" s="4">
        <f>1+(M193/30-1)*0.4</f>
        <v>1.0133333333333334</v>
      </c>
      <c r="O193" s="4">
        <f>K193*L193*N193</f>
        <v>20.26666666666667</v>
      </c>
      <c r="P193" s="4">
        <f t="shared" si="35"/>
        <v>20.26666666666667</v>
      </c>
      <c r="Q193" s="4">
        <v>1.2</v>
      </c>
      <c r="R193" s="4">
        <f t="shared" si="36"/>
        <v>24.320000000000004</v>
      </c>
    </row>
    <row r="194" spans="1:18" ht="14.25">
      <c r="A194" s="6" t="s">
        <v>704</v>
      </c>
      <c r="B194" s="4" t="s">
        <v>672</v>
      </c>
      <c r="C194" s="4" t="s">
        <v>564</v>
      </c>
      <c r="D194" s="4" t="s">
        <v>705</v>
      </c>
      <c r="E194" s="4" t="s">
        <v>565</v>
      </c>
      <c r="F194" s="4" t="s">
        <v>551</v>
      </c>
      <c r="G194" s="4">
        <v>66</v>
      </c>
      <c r="H194" s="4"/>
      <c r="I194" s="4"/>
      <c r="J194" s="4"/>
      <c r="K194" s="4">
        <v>20</v>
      </c>
      <c r="L194" s="4">
        <v>2</v>
      </c>
      <c r="M194" s="4">
        <f>G194/L194</f>
        <v>33</v>
      </c>
      <c r="N194" s="4">
        <f>1+(M194/30-1)*0.4</f>
        <v>1.04</v>
      </c>
      <c r="O194" s="4">
        <f>K194*L194*N194</f>
        <v>41.6</v>
      </c>
      <c r="P194" s="4">
        <f t="shared" si="35"/>
        <v>41.6</v>
      </c>
      <c r="Q194" s="4">
        <v>1</v>
      </c>
      <c r="R194" s="4">
        <f t="shared" si="36"/>
        <v>41.6</v>
      </c>
    </row>
    <row r="195" spans="1:18" ht="14.25">
      <c r="A195" s="6" t="s">
        <v>338</v>
      </c>
      <c r="B195" s="4" t="s">
        <v>27</v>
      </c>
      <c r="C195" s="4" t="s">
        <v>564</v>
      </c>
      <c r="D195" s="4" t="s">
        <v>163</v>
      </c>
      <c r="E195" s="4" t="s">
        <v>565</v>
      </c>
      <c r="F195" s="4" t="s">
        <v>548</v>
      </c>
      <c r="G195" s="4">
        <v>96</v>
      </c>
      <c r="H195" s="4">
        <v>10</v>
      </c>
      <c r="I195" s="4">
        <f>0.85+0.005*G195</f>
        <v>1.33</v>
      </c>
      <c r="J195" s="4">
        <f aca="true" t="shared" si="47" ref="J195:J201">H195*I195</f>
        <v>13.3</v>
      </c>
      <c r="K195" s="4"/>
      <c r="L195" s="4"/>
      <c r="M195" s="4"/>
      <c r="N195" s="4"/>
      <c r="O195" s="4"/>
      <c r="P195" s="4">
        <f t="shared" si="35"/>
        <v>13.3</v>
      </c>
      <c r="Q195" s="4">
        <v>1</v>
      </c>
      <c r="R195" s="4">
        <f t="shared" si="36"/>
        <v>13.3</v>
      </c>
    </row>
    <row r="196" spans="1:18" ht="14.25">
      <c r="A196" s="6" t="s">
        <v>338</v>
      </c>
      <c r="B196" s="4" t="s">
        <v>27</v>
      </c>
      <c r="C196" s="4" t="s">
        <v>564</v>
      </c>
      <c r="D196" s="4" t="s">
        <v>37</v>
      </c>
      <c r="E196" s="4" t="s">
        <v>555</v>
      </c>
      <c r="F196" s="4" t="s">
        <v>548</v>
      </c>
      <c r="G196" s="4">
        <v>87</v>
      </c>
      <c r="H196" s="4">
        <v>17</v>
      </c>
      <c r="I196" s="4">
        <f>0.85+0.005*G196</f>
        <v>1.285</v>
      </c>
      <c r="J196" s="4">
        <f t="shared" si="47"/>
        <v>21.845</v>
      </c>
      <c r="K196" s="4">
        <v>3</v>
      </c>
      <c r="L196" s="4">
        <v>2</v>
      </c>
      <c r="M196" s="4">
        <f>G196/L196</f>
        <v>43.5</v>
      </c>
      <c r="N196" s="4">
        <f>1+(M196/30-1)*0.4</f>
        <v>1.18</v>
      </c>
      <c r="O196" s="4">
        <f>K196*L196*N196</f>
        <v>7.08</v>
      </c>
      <c r="P196" s="4">
        <f t="shared" si="35"/>
        <v>28.924999999999997</v>
      </c>
      <c r="Q196" s="4">
        <v>1</v>
      </c>
      <c r="R196" s="4">
        <f t="shared" si="36"/>
        <v>28.924999999999997</v>
      </c>
    </row>
    <row r="197" spans="1:18" ht="14.25">
      <c r="A197" s="6" t="s">
        <v>338</v>
      </c>
      <c r="B197" s="4" t="s">
        <v>27</v>
      </c>
      <c r="C197" s="4" t="s">
        <v>564</v>
      </c>
      <c r="D197" s="4" t="s">
        <v>706</v>
      </c>
      <c r="E197" s="4" t="s">
        <v>432</v>
      </c>
      <c r="F197" s="4" t="s">
        <v>551</v>
      </c>
      <c r="G197" s="4">
        <v>109</v>
      </c>
      <c r="H197" s="4">
        <v>30</v>
      </c>
      <c r="I197" s="4">
        <f>0.85+0.005*G197</f>
        <v>1.395</v>
      </c>
      <c r="J197" s="4">
        <f t="shared" si="47"/>
        <v>41.85</v>
      </c>
      <c r="K197" s="4">
        <v>8</v>
      </c>
      <c r="L197" s="4">
        <v>2</v>
      </c>
      <c r="M197" s="4">
        <f>G197/L197</f>
        <v>54.5</v>
      </c>
      <c r="N197" s="4">
        <f>1+(M197/30-1)*0.4</f>
        <v>1.3266666666666667</v>
      </c>
      <c r="O197" s="4">
        <f>K197*L197*N197</f>
        <v>21.226666666666667</v>
      </c>
      <c r="P197" s="4">
        <f t="shared" si="35"/>
        <v>63.07666666666667</v>
      </c>
      <c r="Q197" s="4">
        <v>1</v>
      </c>
      <c r="R197" s="4">
        <f t="shared" si="36"/>
        <v>63.07666666666667</v>
      </c>
    </row>
    <row r="198" spans="1:18" ht="14.25">
      <c r="A198" s="6" t="s">
        <v>346</v>
      </c>
      <c r="B198" s="4" t="s">
        <v>563</v>
      </c>
      <c r="C198" s="4" t="s">
        <v>564</v>
      </c>
      <c r="D198" s="4" t="s">
        <v>616</v>
      </c>
      <c r="E198" s="4" t="s">
        <v>565</v>
      </c>
      <c r="F198" s="4" t="s">
        <v>548</v>
      </c>
      <c r="G198" s="4">
        <v>123</v>
      </c>
      <c r="H198" s="4">
        <v>6</v>
      </c>
      <c r="I198" s="4">
        <f>0.85+0.005*G198</f>
        <v>1.4649999999999999</v>
      </c>
      <c r="J198" s="4">
        <f t="shared" si="47"/>
        <v>8.79</v>
      </c>
      <c r="K198" s="4">
        <v>4</v>
      </c>
      <c r="L198" s="4">
        <v>3</v>
      </c>
      <c r="M198" s="4">
        <f>G198/L198</f>
        <v>41</v>
      </c>
      <c r="N198" s="4">
        <f>1+(M198/30-1)*0.4</f>
        <v>1.1466666666666667</v>
      </c>
      <c r="O198" s="4">
        <f>K198*L198*N198</f>
        <v>13.760000000000002</v>
      </c>
      <c r="P198" s="4">
        <f t="shared" si="35"/>
        <v>22.55</v>
      </c>
      <c r="Q198" s="4">
        <v>1</v>
      </c>
      <c r="R198" s="4">
        <f t="shared" si="36"/>
        <v>22.55</v>
      </c>
    </row>
    <row r="199" spans="1:18" ht="14.25">
      <c r="A199" s="6" t="s">
        <v>346</v>
      </c>
      <c r="B199" s="4" t="s">
        <v>563</v>
      </c>
      <c r="C199" s="4" t="s">
        <v>564</v>
      </c>
      <c r="D199" s="4" t="s">
        <v>639</v>
      </c>
      <c r="E199" s="4" t="s">
        <v>565</v>
      </c>
      <c r="F199" s="4" t="s">
        <v>551</v>
      </c>
      <c r="G199" s="4">
        <v>132</v>
      </c>
      <c r="H199" s="4">
        <v>15</v>
      </c>
      <c r="I199" s="4">
        <f>0.85+0.005*G199</f>
        <v>1.51</v>
      </c>
      <c r="J199" s="4">
        <f t="shared" si="47"/>
        <v>22.65</v>
      </c>
      <c r="K199" s="4"/>
      <c r="L199" s="4"/>
      <c r="M199" s="4"/>
      <c r="N199" s="4"/>
      <c r="O199" s="4"/>
      <c r="P199" s="4">
        <f t="shared" si="35"/>
        <v>22.65</v>
      </c>
      <c r="Q199" s="4">
        <v>1</v>
      </c>
      <c r="R199" s="4">
        <f t="shared" si="36"/>
        <v>22.65</v>
      </c>
    </row>
    <row r="200" spans="1:18" ht="14.25">
      <c r="A200" s="6" t="s">
        <v>346</v>
      </c>
      <c r="B200" s="4" t="s">
        <v>563</v>
      </c>
      <c r="C200" s="4" t="s">
        <v>564</v>
      </c>
      <c r="D200" s="4" t="s">
        <v>707</v>
      </c>
      <c r="E200" s="4" t="s">
        <v>565</v>
      </c>
      <c r="F200" s="4" t="s">
        <v>548</v>
      </c>
      <c r="G200" s="4">
        <v>69</v>
      </c>
      <c r="H200" s="4">
        <v>30</v>
      </c>
      <c r="I200" s="4">
        <v>1.2</v>
      </c>
      <c r="J200" s="4">
        <f t="shared" si="47"/>
        <v>36</v>
      </c>
      <c r="K200" s="4"/>
      <c r="L200" s="4"/>
      <c r="M200" s="4"/>
      <c r="N200" s="4"/>
      <c r="O200" s="4"/>
      <c r="P200" s="4">
        <f t="shared" si="35"/>
        <v>36</v>
      </c>
      <c r="Q200" s="4">
        <v>1</v>
      </c>
      <c r="R200" s="4">
        <f t="shared" si="36"/>
        <v>36</v>
      </c>
    </row>
    <row r="201" spans="1:18" ht="14.25">
      <c r="A201" s="6" t="s">
        <v>346</v>
      </c>
      <c r="B201" s="4" t="s">
        <v>563</v>
      </c>
      <c r="C201" s="4" t="s">
        <v>564</v>
      </c>
      <c r="D201" s="4" t="s">
        <v>58</v>
      </c>
      <c r="E201" s="4" t="s">
        <v>555</v>
      </c>
      <c r="F201" s="4" t="s">
        <v>548</v>
      </c>
      <c r="G201" s="4">
        <v>84</v>
      </c>
      <c r="H201" s="4">
        <v>20</v>
      </c>
      <c r="I201" s="4">
        <f>0.85+0.005*G201</f>
        <v>1.27</v>
      </c>
      <c r="J201" s="4">
        <f t="shared" si="47"/>
        <v>25.4</v>
      </c>
      <c r="K201" s="4">
        <v>10</v>
      </c>
      <c r="L201" s="4">
        <v>2</v>
      </c>
      <c r="M201" s="4">
        <f>G201/L201</f>
        <v>42</v>
      </c>
      <c r="N201" s="4">
        <f>1+(M201/30-1)*0.4</f>
        <v>1.16</v>
      </c>
      <c r="O201" s="4">
        <f>K201*L201*N201</f>
        <v>23.2</v>
      </c>
      <c r="P201" s="4">
        <f t="shared" si="35"/>
        <v>48.599999999999994</v>
      </c>
      <c r="Q201" s="4">
        <v>1</v>
      </c>
      <c r="R201" s="4">
        <f t="shared" si="36"/>
        <v>48.599999999999994</v>
      </c>
    </row>
    <row r="202" spans="1:18" ht="14.25">
      <c r="A202" s="6" t="s">
        <v>346</v>
      </c>
      <c r="B202" s="4" t="s">
        <v>563</v>
      </c>
      <c r="C202" s="4" t="s">
        <v>564</v>
      </c>
      <c r="D202" s="4" t="s">
        <v>62</v>
      </c>
      <c r="E202" s="4" t="s">
        <v>587</v>
      </c>
      <c r="F202" s="4" t="s">
        <v>548</v>
      </c>
      <c r="G202" s="4">
        <v>45</v>
      </c>
      <c r="H202" s="4"/>
      <c r="I202" s="4"/>
      <c r="J202" s="4"/>
      <c r="K202" s="4">
        <v>50</v>
      </c>
      <c r="L202" s="4">
        <v>1</v>
      </c>
      <c r="M202" s="4">
        <f>G202/L202</f>
        <v>45</v>
      </c>
      <c r="N202" s="4">
        <f>1+(M202/30-1)*0.4</f>
        <v>1.2</v>
      </c>
      <c r="O202" s="4">
        <f>K202*L202*N202</f>
        <v>60</v>
      </c>
      <c r="P202" s="4">
        <f t="shared" si="35"/>
        <v>60</v>
      </c>
      <c r="Q202" s="4">
        <v>1</v>
      </c>
      <c r="R202" s="4">
        <f t="shared" si="36"/>
        <v>60</v>
      </c>
    </row>
    <row r="203" spans="1:18" ht="14.25">
      <c r="A203" s="6" t="s">
        <v>346</v>
      </c>
      <c r="B203" s="4" t="s">
        <v>563</v>
      </c>
      <c r="C203" s="4" t="s">
        <v>564</v>
      </c>
      <c r="D203" s="4" t="s">
        <v>708</v>
      </c>
      <c r="E203" s="4" t="s">
        <v>565</v>
      </c>
      <c r="F203" s="4" t="s">
        <v>551</v>
      </c>
      <c r="G203" s="4">
        <v>132</v>
      </c>
      <c r="H203" s="4">
        <v>20</v>
      </c>
      <c r="I203" s="4">
        <f>0.85+0.005*G203</f>
        <v>1.51</v>
      </c>
      <c r="J203" s="4">
        <f>H203*I203</f>
        <v>30.2</v>
      </c>
      <c r="K203" s="4">
        <v>20</v>
      </c>
      <c r="L203" s="4">
        <v>3</v>
      </c>
      <c r="M203" s="4">
        <f>G203/L203</f>
        <v>44</v>
      </c>
      <c r="N203" s="4">
        <f>1+(M203/30-1)*0.4</f>
        <v>1.1866666666666665</v>
      </c>
      <c r="O203" s="4">
        <f>K203*L203*N203</f>
        <v>71.19999999999999</v>
      </c>
      <c r="P203" s="4">
        <f t="shared" si="35"/>
        <v>101.39999999999999</v>
      </c>
      <c r="Q203" s="4">
        <v>1</v>
      </c>
      <c r="R203" s="4">
        <f t="shared" si="36"/>
        <v>101.39999999999999</v>
      </c>
    </row>
    <row r="204" spans="1:18" ht="14.25">
      <c r="A204" s="6" t="s">
        <v>709</v>
      </c>
      <c r="B204" s="4" t="s">
        <v>32</v>
      </c>
      <c r="C204" s="4" t="s">
        <v>585</v>
      </c>
      <c r="D204" s="4" t="s">
        <v>591</v>
      </c>
      <c r="E204" s="4" t="s">
        <v>432</v>
      </c>
      <c r="F204" s="4" t="s">
        <v>548</v>
      </c>
      <c r="G204" s="4">
        <v>109</v>
      </c>
      <c r="H204" s="4">
        <v>25</v>
      </c>
      <c r="I204" s="4">
        <f>0.85+0.005*G204</f>
        <v>1.395</v>
      </c>
      <c r="J204" s="4">
        <f>H204*I204</f>
        <v>34.875</v>
      </c>
      <c r="K204" s="4"/>
      <c r="L204" s="4"/>
      <c r="M204" s="4"/>
      <c r="N204" s="4"/>
      <c r="O204" s="4"/>
      <c r="P204" s="4">
        <f t="shared" si="35"/>
        <v>34.875</v>
      </c>
      <c r="Q204" s="4">
        <v>1</v>
      </c>
      <c r="R204" s="4">
        <f t="shared" si="36"/>
        <v>34.875</v>
      </c>
    </row>
    <row r="205" spans="1:18" ht="14.25">
      <c r="A205" s="6" t="s">
        <v>710</v>
      </c>
      <c r="B205" s="4" t="s">
        <v>563</v>
      </c>
      <c r="C205" s="4" t="s">
        <v>545</v>
      </c>
      <c r="D205" s="4" t="s">
        <v>601</v>
      </c>
      <c r="E205" s="4" t="s">
        <v>602</v>
      </c>
      <c r="F205" s="4" t="s">
        <v>551</v>
      </c>
      <c r="G205" s="4">
        <v>88</v>
      </c>
      <c r="H205" s="4">
        <v>10</v>
      </c>
      <c r="I205" s="4">
        <f>0.85+0.005*G205</f>
        <v>1.29</v>
      </c>
      <c r="J205" s="4">
        <f>H205*I205</f>
        <v>12.9</v>
      </c>
      <c r="K205" s="4"/>
      <c r="L205" s="4"/>
      <c r="M205" s="4"/>
      <c r="N205" s="4"/>
      <c r="O205" s="4"/>
      <c r="P205" s="4">
        <f t="shared" si="35"/>
        <v>12.9</v>
      </c>
      <c r="Q205" s="4">
        <v>1.2</v>
      </c>
      <c r="R205" s="4">
        <f t="shared" si="36"/>
        <v>15.48</v>
      </c>
    </row>
    <row r="206" spans="1:18" ht="14.25">
      <c r="A206" s="6" t="s">
        <v>710</v>
      </c>
      <c r="B206" s="4" t="s">
        <v>563</v>
      </c>
      <c r="C206" s="4" t="s">
        <v>545</v>
      </c>
      <c r="D206" s="4" t="s">
        <v>549</v>
      </c>
      <c r="E206" s="4" t="s">
        <v>550</v>
      </c>
      <c r="F206" s="4" t="s">
        <v>551</v>
      </c>
      <c r="G206" s="4">
        <v>83</v>
      </c>
      <c r="H206" s="4">
        <v>14</v>
      </c>
      <c r="I206" s="4">
        <f>0.85+0.005*G206</f>
        <v>1.2650000000000001</v>
      </c>
      <c r="J206" s="4">
        <f>H206*I206</f>
        <v>17.71</v>
      </c>
      <c r="K206" s="4"/>
      <c r="L206" s="4"/>
      <c r="M206" s="4"/>
      <c r="N206" s="4"/>
      <c r="O206" s="4"/>
      <c r="P206" s="4">
        <f t="shared" si="35"/>
        <v>17.71</v>
      </c>
      <c r="Q206" s="4">
        <v>1</v>
      </c>
      <c r="R206" s="4">
        <f t="shared" si="36"/>
        <v>17.71</v>
      </c>
    </row>
    <row r="207" spans="1:18" ht="14.25">
      <c r="A207" s="6" t="s">
        <v>710</v>
      </c>
      <c r="B207" s="4" t="s">
        <v>563</v>
      </c>
      <c r="C207" s="4" t="s">
        <v>545</v>
      </c>
      <c r="D207" s="4" t="s">
        <v>600</v>
      </c>
      <c r="E207" s="4" t="s">
        <v>432</v>
      </c>
      <c r="F207" s="4" t="s">
        <v>548</v>
      </c>
      <c r="G207" s="4">
        <v>92</v>
      </c>
      <c r="H207" s="4">
        <v>20</v>
      </c>
      <c r="I207" s="4">
        <f>0.85+0.005*G207</f>
        <v>1.31</v>
      </c>
      <c r="J207" s="4">
        <f>H207*I207</f>
        <v>26.200000000000003</v>
      </c>
      <c r="K207" s="4"/>
      <c r="L207" s="4"/>
      <c r="M207" s="4"/>
      <c r="N207" s="4"/>
      <c r="O207" s="4"/>
      <c r="P207" s="4">
        <f aca="true" t="shared" si="48" ref="P207:P258">J207+O207</f>
        <v>26.200000000000003</v>
      </c>
      <c r="Q207" s="4">
        <v>1</v>
      </c>
      <c r="R207" s="4">
        <f aca="true" t="shared" si="49" ref="R207:R258">P207*Q207</f>
        <v>26.200000000000003</v>
      </c>
    </row>
    <row r="208" spans="1:18" ht="14.25">
      <c r="A208" s="6" t="s">
        <v>710</v>
      </c>
      <c r="B208" s="4" t="s">
        <v>563</v>
      </c>
      <c r="C208" s="4" t="s">
        <v>545</v>
      </c>
      <c r="D208" s="4" t="s">
        <v>5</v>
      </c>
      <c r="E208" s="4" t="s">
        <v>603</v>
      </c>
      <c r="F208" s="4" t="s">
        <v>551</v>
      </c>
      <c r="G208" s="4">
        <v>130</v>
      </c>
      <c r="H208" s="4"/>
      <c r="I208" s="4"/>
      <c r="J208" s="4"/>
      <c r="K208" s="4">
        <v>10</v>
      </c>
      <c r="L208" s="4">
        <v>2</v>
      </c>
      <c r="M208" s="4">
        <f>G208/L208</f>
        <v>65</v>
      </c>
      <c r="N208" s="4">
        <f>1+(M208/30-1)*0.4</f>
        <v>1.4666666666666666</v>
      </c>
      <c r="O208" s="4">
        <f>K208*L208*N208</f>
        <v>29.333333333333332</v>
      </c>
      <c r="P208" s="4">
        <f t="shared" si="48"/>
        <v>29.333333333333332</v>
      </c>
      <c r="Q208" s="4">
        <v>1</v>
      </c>
      <c r="R208" s="4">
        <f t="shared" si="49"/>
        <v>29.333333333333332</v>
      </c>
    </row>
    <row r="209" spans="1:18" ht="14.25">
      <c r="A209" s="6" t="s">
        <v>710</v>
      </c>
      <c r="B209" s="4" t="s">
        <v>563</v>
      </c>
      <c r="C209" s="4" t="s">
        <v>545</v>
      </c>
      <c r="D209" s="4" t="s">
        <v>4</v>
      </c>
      <c r="E209" s="4" t="s">
        <v>620</v>
      </c>
      <c r="F209" s="4" t="s">
        <v>548</v>
      </c>
      <c r="G209" s="4">
        <v>98</v>
      </c>
      <c r="H209" s="4">
        <v>20</v>
      </c>
      <c r="I209" s="4">
        <f>0.85+0.005*G209</f>
        <v>1.3399999999999999</v>
      </c>
      <c r="J209" s="4">
        <f>H209*I209</f>
        <v>26.799999999999997</v>
      </c>
      <c r="K209" s="4">
        <v>10</v>
      </c>
      <c r="L209" s="4">
        <v>2</v>
      </c>
      <c r="M209" s="4">
        <f>G209/L209</f>
        <v>49</v>
      </c>
      <c r="N209" s="4">
        <f>1+(M209/30-1)*0.4</f>
        <v>1.2533333333333334</v>
      </c>
      <c r="O209" s="4">
        <f>K209*L209*N209</f>
        <v>25.06666666666667</v>
      </c>
      <c r="P209" s="4">
        <f t="shared" si="48"/>
        <v>51.86666666666667</v>
      </c>
      <c r="Q209" s="4">
        <v>1</v>
      </c>
      <c r="R209" s="4">
        <f t="shared" si="49"/>
        <v>51.86666666666667</v>
      </c>
    </row>
    <row r="210" spans="1:18" ht="14.25">
      <c r="A210" s="6" t="s">
        <v>86</v>
      </c>
      <c r="B210" s="4" t="s">
        <v>27</v>
      </c>
      <c r="C210" s="4" t="s">
        <v>564</v>
      </c>
      <c r="D210" s="4" t="s">
        <v>705</v>
      </c>
      <c r="E210" s="4" t="s">
        <v>565</v>
      </c>
      <c r="F210" s="4" t="s">
        <v>551</v>
      </c>
      <c r="G210" s="4">
        <v>66</v>
      </c>
      <c r="H210" s="4"/>
      <c r="I210" s="4"/>
      <c r="J210" s="4"/>
      <c r="K210" s="4">
        <v>20</v>
      </c>
      <c r="L210" s="4">
        <v>2</v>
      </c>
      <c r="M210" s="4">
        <f>G210/L210</f>
        <v>33</v>
      </c>
      <c r="N210" s="4">
        <f>1+(M210/30-1)*0.4</f>
        <v>1.04</v>
      </c>
      <c r="O210" s="4">
        <f>K210*L210*N210</f>
        <v>41.6</v>
      </c>
      <c r="P210" s="4">
        <f t="shared" si="48"/>
        <v>41.6</v>
      </c>
      <c r="Q210" s="4">
        <v>1</v>
      </c>
      <c r="R210" s="4">
        <f t="shared" si="49"/>
        <v>41.6</v>
      </c>
    </row>
    <row r="211" spans="1:18" ht="14.25">
      <c r="A211" s="6" t="s">
        <v>86</v>
      </c>
      <c r="B211" s="4" t="s">
        <v>27</v>
      </c>
      <c r="C211" s="4" t="s">
        <v>564</v>
      </c>
      <c r="D211" s="4" t="s">
        <v>705</v>
      </c>
      <c r="E211" s="4" t="s">
        <v>666</v>
      </c>
      <c r="F211" s="4" t="s">
        <v>548</v>
      </c>
      <c r="G211" s="4">
        <v>62</v>
      </c>
      <c r="H211" s="4"/>
      <c r="I211" s="4"/>
      <c r="J211" s="4"/>
      <c r="K211" s="4">
        <v>20</v>
      </c>
      <c r="L211" s="4">
        <v>2</v>
      </c>
      <c r="M211" s="4">
        <f>G211/L211</f>
        <v>31</v>
      </c>
      <c r="N211" s="4">
        <f>1+(M211/30-1)*0.4</f>
        <v>1.0133333333333334</v>
      </c>
      <c r="O211" s="4">
        <f>K211*L211*N211</f>
        <v>40.53333333333334</v>
      </c>
      <c r="P211" s="4">
        <f t="shared" si="48"/>
        <v>40.53333333333334</v>
      </c>
      <c r="Q211" s="4">
        <v>1.2</v>
      </c>
      <c r="R211" s="4">
        <f t="shared" si="49"/>
        <v>48.64000000000001</v>
      </c>
    </row>
    <row r="212" spans="1:18" ht="14.25">
      <c r="A212" s="6" t="s">
        <v>86</v>
      </c>
      <c r="B212" s="4" t="s">
        <v>27</v>
      </c>
      <c r="C212" s="4" t="s">
        <v>564</v>
      </c>
      <c r="D212" s="4" t="s">
        <v>42</v>
      </c>
      <c r="E212" s="4" t="s">
        <v>620</v>
      </c>
      <c r="F212" s="4" t="s">
        <v>548</v>
      </c>
      <c r="G212" s="4">
        <v>101</v>
      </c>
      <c r="H212" s="4">
        <v>40</v>
      </c>
      <c r="I212" s="4">
        <f>0.85+0.005*G212</f>
        <v>1.355</v>
      </c>
      <c r="J212" s="4">
        <f aca="true" t="shared" si="50" ref="J212:J217">H212*I212</f>
        <v>54.2</v>
      </c>
      <c r="K212" s="4">
        <v>20</v>
      </c>
      <c r="L212" s="4">
        <v>2</v>
      </c>
      <c r="M212" s="4">
        <f>G212/L212</f>
        <v>50.5</v>
      </c>
      <c r="N212" s="4">
        <f>1+(M212/30-1)*0.4</f>
        <v>1.2733333333333334</v>
      </c>
      <c r="O212" s="4">
        <f>K212*L212*N212</f>
        <v>50.93333333333334</v>
      </c>
      <c r="P212" s="4">
        <f t="shared" si="48"/>
        <v>105.13333333333334</v>
      </c>
      <c r="Q212" s="4">
        <v>1.2</v>
      </c>
      <c r="R212" s="4">
        <f t="shared" si="49"/>
        <v>126.16</v>
      </c>
    </row>
    <row r="213" spans="1:18" ht="14.25">
      <c r="A213" s="6" t="s">
        <v>711</v>
      </c>
      <c r="B213" s="4" t="s">
        <v>27</v>
      </c>
      <c r="C213" s="4" t="s">
        <v>564</v>
      </c>
      <c r="D213" s="4" t="s">
        <v>634</v>
      </c>
      <c r="E213" s="4" t="s">
        <v>555</v>
      </c>
      <c r="F213" s="4" t="s">
        <v>548</v>
      </c>
      <c r="G213" s="4">
        <v>73</v>
      </c>
      <c r="H213" s="4">
        <v>20</v>
      </c>
      <c r="I213" s="4">
        <f>0.85+0.005*G213</f>
        <v>1.2149999999999999</v>
      </c>
      <c r="J213" s="4">
        <f t="shared" si="50"/>
        <v>24.299999999999997</v>
      </c>
      <c r="K213" s="4"/>
      <c r="L213" s="4"/>
      <c r="M213" s="4"/>
      <c r="N213" s="4"/>
      <c r="O213" s="4"/>
      <c r="P213" s="4">
        <f t="shared" si="48"/>
        <v>24.299999999999997</v>
      </c>
      <c r="Q213" s="4">
        <v>1</v>
      </c>
      <c r="R213" s="4">
        <f t="shared" si="49"/>
        <v>24.299999999999997</v>
      </c>
    </row>
    <row r="214" spans="1:18" ht="14.25">
      <c r="A214" s="6" t="s">
        <v>711</v>
      </c>
      <c r="B214" s="4" t="s">
        <v>27</v>
      </c>
      <c r="C214" s="4" t="s">
        <v>564</v>
      </c>
      <c r="D214" s="4" t="s">
        <v>633</v>
      </c>
      <c r="E214" s="4" t="s">
        <v>557</v>
      </c>
      <c r="F214" s="4" t="s">
        <v>551</v>
      </c>
      <c r="G214" s="4">
        <v>112</v>
      </c>
      <c r="H214" s="4">
        <v>26</v>
      </c>
      <c r="I214" s="4">
        <f>0.85+0.005*G214</f>
        <v>1.4100000000000001</v>
      </c>
      <c r="J214" s="4">
        <f t="shared" si="50"/>
        <v>36.660000000000004</v>
      </c>
      <c r="K214" s="4"/>
      <c r="L214" s="4"/>
      <c r="M214" s="4"/>
      <c r="N214" s="4"/>
      <c r="O214" s="4"/>
      <c r="P214" s="4">
        <f t="shared" si="48"/>
        <v>36.660000000000004</v>
      </c>
      <c r="Q214" s="4">
        <v>1</v>
      </c>
      <c r="R214" s="4">
        <f t="shared" si="49"/>
        <v>36.660000000000004</v>
      </c>
    </row>
    <row r="215" spans="1:18" ht="14.25">
      <c r="A215" s="6" t="s">
        <v>354</v>
      </c>
      <c r="B215" s="4" t="s">
        <v>27</v>
      </c>
      <c r="C215" s="4" t="s">
        <v>545</v>
      </c>
      <c r="D215" s="4" t="s">
        <v>546</v>
      </c>
      <c r="E215" s="4" t="s">
        <v>547</v>
      </c>
      <c r="F215" s="4" t="s">
        <v>548</v>
      </c>
      <c r="G215" s="4">
        <v>36</v>
      </c>
      <c r="H215" s="4">
        <v>8</v>
      </c>
      <c r="I215" s="4">
        <v>1.2</v>
      </c>
      <c r="J215" s="4">
        <f t="shared" si="50"/>
        <v>9.6</v>
      </c>
      <c r="K215" s="4">
        <v>2</v>
      </c>
      <c r="L215" s="4">
        <v>1</v>
      </c>
      <c r="M215" s="4">
        <f>G215/L215</f>
        <v>36</v>
      </c>
      <c r="N215" s="4">
        <f>1+(M215/30-1)*0.4</f>
        <v>1.08</v>
      </c>
      <c r="O215" s="4">
        <f>K215*L215*N215</f>
        <v>2.16</v>
      </c>
      <c r="P215" s="4">
        <f t="shared" si="48"/>
        <v>11.76</v>
      </c>
      <c r="Q215" s="4">
        <v>1</v>
      </c>
      <c r="R215" s="4">
        <f t="shared" si="49"/>
        <v>11.76</v>
      </c>
    </row>
    <row r="216" spans="1:18" ht="14.25">
      <c r="A216" s="6" t="s">
        <v>354</v>
      </c>
      <c r="B216" s="4" t="s">
        <v>27</v>
      </c>
      <c r="C216" s="4" t="s">
        <v>545</v>
      </c>
      <c r="D216" s="4" t="s">
        <v>580</v>
      </c>
      <c r="E216" s="4" t="s">
        <v>557</v>
      </c>
      <c r="F216" s="4" t="s">
        <v>548</v>
      </c>
      <c r="G216" s="4">
        <v>39</v>
      </c>
      <c r="H216" s="4">
        <v>10</v>
      </c>
      <c r="I216" s="4">
        <v>1.2</v>
      </c>
      <c r="J216" s="4">
        <f t="shared" si="50"/>
        <v>12</v>
      </c>
      <c r="K216" s="4"/>
      <c r="L216" s="4"/>
      <c r="M216" s="4"/>
      <c r="N216" s="4"/>
      <c r="O216" s="4"/>
      <c r="P216" s="4">
        <f t="shared" si="48"/>
        <v>12</v>
      </c>
      <c r="Q216" s="4">
        <v>1.2</v>
      </c>
      <c r="R216" s="4">
        <f t="shared" si="49"/>
        <v>14.399999999999999</v>
      </c>
    </row>
    <row r="217" spans="1:18" ht="14.25">
      <c r="A217" s="6" t="s">
        <v>89</v>
      </c>
      <c r="B217" s="4" t="s">
        <v>22</v>
      </c>
      <c r="C217" s="4" t="s">
        <v>564</v>
      </c>
      <c r="D217" s="4" t="s">
        <v>577</v>
      </c>
      <c r="E217" s="4" t="s">
        <v>547</v>
      </c>
      <c r="F217" s="4" t="s">
        <v>548</v>
      </c>
      <c r="G217" s="4">
        <v>51</v>
      </c>
      <c r="H217" s="4">
        <v>10</v>
      </c>
      <c r="I217" s="4">
        <v>1.2</v>
      </c>
      <c r="J217" s="4">
        <f t="shared" si="50"/>
        <v>12</v>
      </c>
      <c r="K217" s="4"/>
      <c r="L217" s="4"/>
      <c r="M217" s="4"/>
      <c r="N217" s="4"/>
      <c r="O217" s="4"/>
      <c r="P217" s="4">
        <f t="shared" si="48"/>
        <v>12</v>
      </c>
      <c r="Q217" s="4">
        <v>1</v>
      </c>
      <c r="R217" s="4">
        <f t="shared" si="49"/>
        <v>12</v>
      </c>
    </row>
    <row r="218" spans="1:18" ht="14.25">
      <c r="A218" s="6" t="s">
        <v>89</v>
      </c>
      <c r="B218" s="4" t="s">
        <v>22</v>
      </c>
      <c r="C218" s="4" t="s">
        <v>564</v>
      </c>
      <c r="D218" s="4" t="s">
        <v>552</v>
      </c>
      <c r="E218" s="4" t="s">
        <v>547</v>
      </c>
      <c r="F218" s="4" t="s">
        <v>548</v>
      </c>
      <c r="G218" s="4">
        <v>96</v>
      </c>
      <c r="H218" s="4"/>
      <c r="I218" s="4"/>
      <c r="J218" s="4"/>
      <c r="K218" s="4">
        <v>10</v>
      </c>
      <c r="L218" s="4">
        <v>1</v>
      </c>
      <c r="M218" s="4">
        <f>G218/L218</f>
        <v>96</v>
      </c>
      <c r="N218" s="4">
        <f>1+(M218/30-1)*0.4</f>
        <v>1.8800000000000001</v>
      </c>
      <c r="O218" s="4">
        <f>K218*L218*N218</f>
        <v>18.8</v>
      </c>
      <c r="P218" s="4">
        <f t="shared" si="48"/>
        <v>18.8</v>
      </c>
      <c r="Q218" s="4">
        <v>1</v>
      </c>
      <c r="R218" s="4">
        <f t="shared" si="49"/>
        <v>18.8</v>
      </c>
    </row>
    <row r="219" spans="1:18" ht="14.25">
      <c r="A219" s="6" t="s">
        <v>89</v>
      </c>
      <c r="B219" s="4" t="s">
        <v>22</v>
      </c>
      <c r="C219" s="4" t="s">
        <v>564</v>
      </c>
      <c r="D219" s="4" t="s">
        <v>576</v>
      </c>
      <c r="E219" s="4" t="s">
        <v>547</v>
      </c>
      <c r="F219" s="4" t="s">
        <v>551</v>
      </c>
      <c r="G219" s="4">
        <v>96</v>
      </c>
      <c r="H219" s="4">
        <v>24</v>
      </c>
      <c r="I219" s="4">
        <f>0.85+0.005*G219</f>
        <v>1.33</v>
      </c>
      <c r="J219" s="4">
        <f>H219*I219</f>
        <v>31.92</v>
      </c>
      <c r="K219" s="4"/>
      <c r="L219" s="4"/>
      <c r="M219" s="4"/>
      <c r="N219" s="4"/>
      <c r="O219" s="4"/>
      <c r="P219" s="4">
        <f t="shared" si="48"/>
        <v>31.92</v>
      </c>
      <c r="Q219" s="4">
        <v>1</v>
      </c>
      <c r="R219" s="4">
        <f t="shared" si="49"/>
        <v>31.92</v>
      </c>
    </row>
    <row r="220" spans="1:18" ht="14.25">
      <c r="A220" s="6" t="s">
        <v>89</v>
      </c>
      <c r="B220" s="4" t="s">
        <v>22</v>
      </c>
      <c r="C220" s="4" t="s">
        <v>564</v>
      </c>
      <c r="D220" s="4" t="s">
        <v>578</v>
      </c>
      <c r="E220" s="4" t="s">
        <v>555</v>
      </c>
      <c r="F220" s="4" t="s">
        <v>548</v>
      </c>
      <c r="G220" s="4">
        <v>87</v>
      </c>
      <c r="H220" s="4">
        <v>40</v>
      </c>
      <c r="I220" s="4">
        <f>0.85+0.005*G220</f>
        <v>1.285</v>
      </c>
      <c r="J220" s="4">
        <f>H220*I220</f>
        <v>51.4</v>
      </c>
      <c r="K220" s="4"/>
      <c r="L220" s="4"/>
      <c r="M220" s="4"/>
      <c r="N220" s="4"/>
      <c r="O220" s="4"/>
      <c r="P220" s="4">
        <f t="shared" si="48"/>
        <v>51.4</v>
      </c>
      <c r="Q220" s="4">
        <v>1</v>
      </c>
      <c r="R220" s="4">
        <f t="shared" si="49"/>
        <v>51.4</v>
      </c>
    </row>
    <row r="221" spans="1:18" ht="14.25">
      <c r="A221" s="6" t="s">
        <v>712</v>
      </c>
      <c r="B221" s="4" t="s">
        <v>2</v>
      </c>
      <c r="C221" s="4" t="s">
        <v>585</v>
      </c>
      <c r="D221" s="4" t="s">
        <v>690</v>
      </c>
      <c r="E221" s="4" t="s">
        <v>691</v>
      </c>
      <c r="F221" s="4" t="s">
        <v>548</v>
      </c>
      <c r="G221" s="4">
        <v>163</v>
      </c>
      <c r="H221" s="4">
        <v>7</v>
      </c>
      <c r="I221" s="4">
        <f>0.85+0.005*G221</f>
        <v>1.665</v>
      </c>
      <c r="J221" s="4">
        <f>H221*I221</f>
        <v>11.655000000000001</v>
      </c>
      <c r="K221" s="4"/>
      <c r="L221" s="4"/>
      <c r="M221" s="4"/>
      <c r="N221" s="4"/>
      <c r="O221" s="4"/>
      <c r="P221" s="4">
        <f t="shared" si="48"/>
        <v>11.655000000000001</v>
      </c>
      <c r="Q221" s="4">
        <v>1</v>
      </c>
      <c r="R221" s="4">
        <f t="shared" si="49"/>
        <v>11.655000000000001</v>
      </c>
    </row>
    <row r="222" spans="1:18" ht="14.25">
      <c r="A222" s="6" t="s">
        <v>92</v>
      </c>
      <c r="B222" s="4" t="s">
        <v>563</v>
      </c>
      <c r="C222" s="4" t="s">
        <v>564</v>
      </c>
      <c r="D222" s="4" t="s">
        <v>74</v>
      </c>
      <c r="E222" s="4" t="s">
        <v>687</v>
      </c>
      <c r="F222" s="4" t="s">
        <v>548</v>
      </c>
      <c r="G222" s="4">
        <v>47</v>
      </c>
      <c r="H222" s="4"/>
      <c r="I222" s="4"/>
      <c r="J222" s="4"/>
      <c r="K222" s="4">
        <v>18</v>
      </c>
      <c r="L222" s="4">
        <v>1</v>
      </c>
      <c r="M222" s="4">
        <f>G222/L222</f>
        <v>47</v>
      </c>
      <c r="N222" s="4">
        <f>1+(M222/30-1)*0.4</f>
        <v>1.2266666666666666</v>
      </c>
      <c r="O222" s="4">
        <f>K222*L222*N222</f>
        <v>22.08</v>
      </c>
      <c r="P222" s="4">
        <f t="shared" si="48"/>
        <v>22.08</v>
      </c>
      <c r="Q222" s="4">
        <v>1</v>
      </c>
      <c r="R222" s="4">
        <f t="shared" si="49"/>
        <v>22.08</v>
      </c>
    </row>
    <row r="223" spans="1:18" ht="14.25">
      <c r="A223" s="6" t="s">
        <v>92</v>
      </c>
      <c r="B223" s="4" t="s">
        <v>563</v>
      </c>
      <c r="C223" s="4" t="s">
        <v>564</v>
      </c>
      <c r="D223" s="4" t="s">
        <v>74</v>
      </c>
      <c r="E223" s="4" t="s">
        <v>688</v>
      </c>
      <c r="F223" s="4" t="s">
        <v>548</v>
      </c>
      <c r="G223" s="4">
        <v>95</v>
      </c>
      <c r="H223" s="4"/>
      <c r="I223" s="4"/>
      <c r="J223" s="4"/>
      <c r="K223" s="4">
        <v>18</v>
      </c>
      <c r="L223" s="4">
        <v>2</v>
      </c>
      <c r="M223" s="4">
        <f>G223/L223</f>
        <v>47.5</v>
      </c>
      <c r="N223" s="4">
        <f>1+(M223/30-1)*0.4</f>
        <v>1.2333333333333334</v>
      </c>
      <c r="O223" s="4">
        <f>K223*L223*N223</f>
        <v>44.400000000000006</v>
      </c>
      <c r="P223" s="4">
        <f t="shared" si="48"/>
        <v>44.400000000000006</v>
      </c>
      <c r="Q223" s="4">
        <v>1</v>
      </c>
      <c r="R223" s="4">
        <f t="shared" si="49"/>
        <v>44.400000000000006</v>
      </c>
    </row>
    <row r="224" spans="1:18" ht="14.25">
      <c r="A224" s="6" t="s">
        <v>92</v>
      </c>
      <c r="B224" s="4" t="s">
        <v>563</v>
      </c>
      <c r="C224" s="4" t="s">
        <v>564</v>
      </c>
      <c r="D224" s="4" t="s">
        <v>713</v>
      </c>
      <c r="E224" s="4" t="s">
        <v>587</v>
      </c>
      <c r="F224" s="4" t="s">
        <v>548</v>
      </c>
      <c r="G224" s="4">
        <v>89</v>
      </c>
      <c r="H224" s="4">
        <v>40</v>
      </c>
      <c r="I224" s="4">
        <f>0.85+0.005*G224</f>
        <v>1.295</v>
      </c>
      <c r="J224" s="4">
        <f>H224*I224</f>
        <v>51.8</v>
      </c>
      <c r="K224" s="4"/>
      <c r="L224" s="4"/>
      <c r="M224" s="4"/>
      <c r="N224" s="4"/>
      <c r="O224" s="4"/>
      <c r="P224" s="4">
        <f t="shared" si="48"/>
        <v>51.8</v>
      </c>
      <c r="Q224" s="4">
        <v>1</v>
      </c>
      <c r="R224" s="4">
        <f t="shared" si="49"/>
        <v>51.8</v>
      </c>
    </row>
    <row r="225" spans="1:18" ht="14.25">
      <c r="A225" s="6" t="s">
        <v>92</v>
      </c>
      <c r="B225" s="4" t="s">
        <v>563</v>
      </c>
      <c r="C225" s="4" t="s">
        <v>564</v>
      </c>
      <c r="D225" s="4" t="s">
        <v>94</v>
      </c>
      <c r="E225" s="4" t="s">
        <v>714</v>
      </c>
      <c r="F225" s="4" t="s">
        <v>548</v>
      </c>
      <c r="G225" s="4">
        <v>133</v>
      </c>
      <c r="H225" s="4"/>
      <c r="I225" s="4"/>
      <c r="J225" s="4"/>
      <c r="K225" s="4">
        <v>32</v>
      </c>
      <c r="L225" s="4">
        <v>3</v>
      </c>
      <c r="M225" s="4">
        <f>G225/L225</f>
        <v>44.333333333333336</v>
      </c>
      <c r="N225" s="4">
        <f>1+(M225/30-1)*0.4</f>
        <v>1.1911111111111112</v>
      </c>
      <c r="O225" s="4">
        <f>K225*L225*N225</f>
        <v>114.34666666666668</v>
      </c>
      <c r="P225" s="4">
        <f t="shared" si="48"/>
        <v>114.34666666666668</v>
      </c>
      <c r="Q225" s="4">
        <v>1</v>
      </c>
      <c r="R225" s="4">
        <f t="shared" si="49"/>
        <v>114.34666666666668</v>
      </c>
    </row>
    <row r="226" spans="1:18" ht="14.25">
      <c r="A226" s="6" t="s">
        <v>715</v>
      </c>
      <c r="B226" s="4" t="s">
        <v>22</v>
      </c>
      <c r="C226" s="4" t="s">
        <v>585</v>
      </c>
      <c r="D226" s="4" t="s">
        <v>662</v>
      </c>
      <c r="E226" s="4" t="s">
        <v>550</v>
      </c>
      <c r="F226" s="4" t="s">
        <v>548</v>
      </c>
      <c r="G226" s="4">
        <v>125</v>
      </c>
      <c r="H226" s="4"/>
      <c r="I226" s="4"/>
      <c r="J226" s="4"/>
      <c r="K226" s="4">
        <v>5</v>
      </c>
      <c r="L226" s="4">
        <v>3</v>
      </c>
      <c r="M226" s="4">
        <f>G226/L226</f>
        <v>41.666666666666664</v>
      </c>
      <c r="N226" s="4">
        <f>1+(M226/30-1)*0.4</f>
        <v>1.1555555555555554</v>
      </c>
      <c r="O226" s="4">
        <f>K226*L226*N226</f>
        <v>17.333333333333332</v>
      </c>
      <c r="P226" s="4">
        <f t="shared" si="48"/>
        <v>17.333333333333332</v>
      </c>
      <c r="Q226" s="4">
        <v>1</v>
      </c>
      <c r="R226" s="4">
        <f t="shared" si="49"/>
        <v>17.333333333333332</v>
      </c>
    </row>
    <row r="227" spans="1:18" ht="14.25">
      <c r="A227" s="6" t="s">
        <v>715</v>
      </c>
      <c r="B227" s="4" t="s">
        <v>22</v>
      </c>
      <c r="C227" s="4" t="s">
        <v>564</v>
      </c>
      <c r="D227" s="4" t="s">
        <v>586</v>
      </c>
      <c r="E227" s="4" t="s">
        <v>587</v>
      </c>
      <c r="F227" s="4" t="s">
        <v>548</v>
      </c>
      <c r="G227" s="4">
        <v>130</v>
      </c>
      <c r="H227" s="4">
        <v>30</v>
      </c>
      <c r="I227" s="4">
        <f>0.85+0.005*G227</f>
        <v>1.5</v>
      </c>
      <c r="J227" s="4">
        <f>H227*I227</f>
        <v>45</v>
      </c>
      <c r="K227" s="4">
        <v>20</v>
      </c>
      <c r="L227" s="4">
        <v>3</v>
      </c>
      <c r="M227" s="4">
        <f>G227/L227</f>
        <v>43.333333333333336</v>
      </c>
      <c r="N227" s="4">
        <f>1+(M227/30-1)*0.4</f>
        <v>1.1777777777777778</v>
      </c>
      <c r="O227" s="4">
        <f>K227*L227*N227</f>
        <v>70.66666666666667</v>
      </c>
      <c r="P227" s="4">
        <f t="shared" si="48"/>
        <v>115.66666666666667</v>
      </c>
      <c r="Q227" s="4">
        <v>1.2</v>
      </c>
      <c r="R227" s="4">
        <f t="shared" si="49"/>
        <v>138.8</v>
      </c>
    </row>
    <row r="228" spans="1:18" ht="14.25">
      <c r="A228" s="6" t="s">
        <v>716</v>
      </c>
      <c r="B228" s="4" t="s">
        <v>22</v>
      </c>
      <c r="C228" s="4" t="s">
        <v>564</v>
      </c>
      <c r="D228" s="4" t="s">
        <v>50</v>
      </c>
      <c r="E228" s="4" t="s">
        <v>602</v>
      </c>
      <c r="F228" s="4" t="s">
        <v>551</v>
      </c>
      <c r="G228" s="4">
        <v>88</v>
      </c>
      <c r="H228" s="4">
        <v>24</v>
      </c>
      <c r="I228" s="4">
        <f>0.85+0.005*G228</f>
        <v>1.29</v>
      </c>
      <c r="J228" s="4">
        <f>H228*I228</f>
        <v>30.96</v>
      </c>
      <c r="K228" s="4"/>
      <c r="L228" s="4"/>
      <c r="M228" s="4"/>
      <c r="N228" s="4"/>
      <c r="O228" s="4"/>
      <c r="P228" s="4">
        <f t="shared" si="48"/>
        <v>30.96</v>
      </c>
      <c r="Q228" s="4">
        <v>1.2</v>
      </c>
      <c r="R228" s="4">
        <f t="shared" si="49"/>
        <v>37.152</v>
      </c>
    </row>
    <row r="229" spans="1:18" ht="14.25">
      <c r="A229" s="6" t="s">
        <v>716</v>
      </c>
      <c r="B229" s="4" t="s">
        <v>22</v>
      </c>
      <c r="C229" s="4" t="s">
        <v>564</v>
      </c>
      <c r="D229" s="4" t="s">
        <v>50</v>
      </c>
      <c r="E229" s="4" t="s">
        <v>620</v>
      </c>
      <c r="F229" s="4" t="s">
        <v>548</v>
      </c>
      <c r="G229" s="4">
        <v>101</v>
      </c>
      <c r="H229" s="4">
        <v>24</v>
      </c>
      <c r="I229" s="4">
        <f>0.85+0.005*G229</f>
        <v>1.355</v>
      </c>
      <c r="J229" s="4">
        <f>H229*I229</f>
        <v>32.519999999999996</v>
      </c>
      <c r="K229" s="4"/>
      <c r="L229" s="4"/>
      <c r="M229" s="4"/>
      <c r="N229" s="4"/>
      <c r="O229" s="4"/>
      <c r="P229" s="4">
        <f t="shared" si="48"/>
        <v>32.519999999999996</v>
      </c>
      <c r="Q229" s="4">
        <v>1.2</v>
      </c>
      <c r="R229" s="4">
        <f t="shared" si="49"/>
        <v>39.023999999999994</v>
      </c>
    </row>
    <row r="230" spans="1:18" ht="14.25">
      <c r="A230" s="6" t="s">
        <v>95</v>
      </c>
      <c r="B230" s="4" t="s">
        <v>563</v>
      </c>
      <c r="C230" s="4" t="s">
        <v>564</v>
      </c>
      <c r="D230" s="4" t="s">
        <v>669</v>
      </c>
      <c r="E230" s="4" t="s">
        <v>432</v>
      </c>
      <c r="F230" s="4" t="s">
        <v>548</v>
      </c>
      <c r="G230" s="4">
        <v>109</v>
      </c>
      <c r="H230" s="4"/>
      <c r="I230" s="4"/>
      <c r="J230" s="4"/>
      <c r="K230" s="4">
        <v>10</v>
      </c>
      <c r="L230" s="4">
        <v>2</v>
      </c>
      <c r="M230" s="4">
        <f aca="true" t="shared" si="51" ref="M230:M246">G230/L230</f>
        <v>54.5</v>
      </c>
      <c r="N230" s="4">
        <f>1+(M230/30-1)*0.4</f>
        <v>1.3266666666666667</v>
      </c>
      <c r="O230" s="4">
        <f aca="true" t="shared" si="52" ref="O230:O246">K230*L230*N230</f>
        <v>26.53333333333333</v>
      </c>
      <c r="P230" s="4">
        <f t="shared" si="48"/>
        <v>26.53333333333333</v>
      </c>
      <c r="Q230" s="4">
        <v>1</v>
      </c>
      <c r="R230" s="4">
        <f t="shared" si="49"/>
        <v>26.53333333333333</v>
      </c>
    </row>
    <row r="231" spans="1:18" ht="14.25">
      <c r="A231" s="6" t="s">
        <v>95</v>
      </c>
      <c r="B231" s="4" t="s">
        <v>563</v>
      </c>
      <c r="C231" s="4" t="s">
        <v>564</v>
      </c>
      <c r="D231" s="4" t="s">
        <v>717</v>
      </c>
      <c r="E231" s="4" t="s">
        <v>432</v>
      </c>
      <c r="F231" s="4" t="s">
        <v>548</v>
      </c>
      <c r="G231" s="4">
        <v>106</v>
      </c>
      <c r="H231" s="4">
        <v>10</v>
      </c>
      <c r="I231" s="4">
        <f>0.85+0.005*G231</f>
        <v>1.38</v>
      </c>
      <c r="J231" s="4">
        <f>H231*I231</f>
        <v>13.799999999999999</v>
      </c>
      <c r="K231" s="4">
        <v>10</v>
      </c>
      <c r="L231" s="4">
        <v>3</v>
      </c>
      <c r="M231" s="4">
        <f t="shared" si="51"/>
        <v>35.333333333333336</v>
      </c>
      <c r="N231" s="4">
        <f>1+(M231/30-1)*0.4</f>
        <v>1.0711111111111111</v>
      </c>
      <c r="O231" s="4">
        <f t="shared" si="52"/>
        <v>32.13333333333333</v>
      </c>
      <c r="P231" s="4">
        <f t="shared" si="48"/>
        <v>45.93333333333333</v>
      </c>
      <c r="Q231" s="4">
        <v>1</v>
      </c>
      <c r="R231" s="4">
        <f t="shared" si="49"/>
        <v>45.93333333333333</v>
      </c>
    </row>
    <row r="232" spans="1:18" ht="14.25">
      <c r="A232" s="6" t="s">
        <v>95</v>
      </c>
      <c r="B232" s="4" t="s">
        <v>563</v>
      </c>
      <c r="C232" s="4" t="s">
        <v>564</v>
      </c>
      <c r="D232" s="4" t="s">
        <v>668</v>
      </c>
      <c r="E232" s="4" t="s">
        <v>569</v>
      </c>
      <c r="F232" s="4" t="s">
        <v>548</v>
      </c>
      <c r="G232" s="4">
        <v>80</v>
      </c>
      <c r="H232" s="4"/>
      <c r="I232" s="4"/>
      <c r="J232" s="4"/>
      <c r="K232" s="4">
        <v>20</v>
      </c>
      <c r="L232" s="4">
        <v>2</v>
      </c>
      <c r="M232" s="4">
        <f t="shared" si="51"/>
        <v>40</v>
      </c>
      <c r="N232" s="4">
        <f>1+(M232/30-1)*0.4</f>
        <v>1.1333333333333333</v>
      </c>
      <c r="O232" s="4">
        <f t="shared" si="52"/>
        <v>45.33333333333333</v>
      </c>
      <c r="P232" s="4">
        <f t="shared" si="48"/>
        <v>45.33333333333333</v>
      </c>
      <c r="Q232" s="4">
        <v>1.2</v>
      </c>
      <c r="R232" s="4">
        <f t="shared" si="49"/>
        <v>54.39999999999999</v>
      </c>
    </row>
    <row r="233" spans="1:18" ht="14.25">
      <c r="A233" s="6" t="s">
        <v>95</v>
      </c>
      <c r="B233" s="4" t="s">
        <v>563</v>
      </c>
      <c r="C233" s="4" t="s">
        <v>564</v>
      </c>
      <c r="D233" s="4" t="s">
        <v>668</v>
      </c>
      <c r="E233" s="4" t="s">
        <v>666</v>
      </c>
      <c r="F233" s="4" t="s">
        <v>548</v>
      </c>
      <c r="G233" s="4">
        <v>82</v>
      </c>
      <c r="H233" s="4">
        <v>32</v>
      </c>
      <c r="I233" s="4">
        <f>0.85+0.005*G233</f>
        <v>1.26</v>
      </c>
      <c r="J233" s="4">
        <f>H233*I233</f>
        <v>40.32</v>
      </c>
      <c r="K233" s="4">
        <v>32</v>
      </c>
      <c r="L233" s="4">
        <v>3</v>
      </c>
      <c r="M233" s="4">
        <f t="shared" si="51"/>
        <v>27.333333333333332</v>
      </c>
      <c r="N233" s="4">
        <f>1+(M233/30-1)*0.6</f>
        <v>0.9466666666666667</v>
      </c>
      <c r="O233" s="4">
        <f t="shared" si="52"/>
        <v>90.88</v>
      </c>
      <c r="P233" s="4">
        <f t="shared" si="48"/>
        <v>131.2</v>
      </c>
      <c r="Q233" s="4">
        <v>1.2</v>
      </c>
      <c r="R233" s="4">
        <f t="shared" si="49"/>
        <v>157.43999999999997</v>
      </c>
    </row>
    <row r="234" spans="1:18" ht="14.25">
      <c r="A234" s="6" t="s">
        <v>96</v>
      </c>
      <c r="B234" s="4" t="s">
        <v>22</v>
      </c>
      <c r="C234" s="4" t="s">
        <v>564</v>
      </c>
      <c r="D234" s="4" t="s">
        <v>705</v>
      </c>
      <c r="E234" s="4" t="s">
        <v>432</v>
      </c>
      <c r="F234" s="4" t="s">
        <v>548</v>
      </c>
      <c r="G234" s="4">
        <v>94</v>
      </c>
      <c r="H234" s="4"/>
      <c r="I234" s="4"/>
      <c r="J234" s="4"/>
      <c r="K234" s="4">
        <v>20</v>
      </c>
      <c r="L234" s="4">
        <v>3</v>
      </c>
      <c r="M234" s="4">
        <f t="shared" si="51"/>
        <v>31.333333333333332</v>
      </c>
      <c r="N234" s="4">
        <f>1+(M234/30-1)*0.4</f>
        <v>1.017777777777778</v>
      </c>
      <c r="O234" s="4">
        <f t="shared" si="52"/>
        <v>61.06666666666668</v>
      </c>
      <c r="P234" s="4">
        <f t="shared" si="48"/>
        <v>61.06666666666668</v>
      </c>
      <c r="Q234" s="4">
        <v>1</v>
      </c>
      <c r="R234" s="4">
        <f t="shared" si="49"/>
        <v>61.06666666666668</v>
      </c>
    </row>
    <row r="235" spans="1:18" ht="14.25">
      <c r="A235" s="6" t="s">
        <v>96</v>
      </c>
      <c r="B235" s="4" t="s">
        <v>22</v>
      </c>
      <c r="C235" s="4" t="s">
        <v>564</v>
      </c>
      <c r="D235" s="4" t="s">
        <v>718</v>
      </c>
      <c r="E235" s="4" t="s">
        <v>666</v>
      </c>
      <c r="F235" s="4" t="s">
        <v>548</v>
      </c>
      <c r="G235" s="4">
        <v>82</v>
      </c>
      <c r="H235" s="4">
        <v>40</v>
      </c>
      <c r="I235" s="4">
        <f>0.85+0.005*G235</f>
        <v>1.26</v>
      </c>
      <c r="J235" s="4">
        <f>H235*I235</f>
        <v>50.4</v>
      </c>
      <c r="K235" s="4">
        <v>20</v>
      </c>
      <c r="L235" s="4">
        <v>2</v>
      </c>
      <c r="M235" s="4">
        <f t="shared" si="51"/>
        <v>41</v>
      </c>
      <c r="N235" s="4">
        <f>1+(M235/30-1)*0.4</f>
        <v>1.1466666666666667</v>
      </c>
      <c r="O235" s="4">
        <f t="shared" si="52"/>
        <v>45.86666666666667</v>
      </c>
      <c r="P235" s="4">
        <f t="shared" si="48"/>
        <v>96.26666666666667</v>
      </c>
      <c r="Q235" s="4">
        <v>1.2</v>
      </c>
      <c r="R235" s="4">
        <f t="shared" si="49"/>
        <v>115.52</v>
      </c>
    </row>
    <row r="236" spans="1:18" ht="14.25">
      <c r="A236" s="6" t="s">
        <v>719</v>
      </c>
      <c r="B236" s="4" t="s">
        <v>32</v>
      </c>
      <c r="C236" s="4" t="s">
        <v>564</v>
      </c>
      <c r="D236" s="4" t="s">
        <v>373</v>
      </c>
      <c r="E236" s="4" t="s">
        <v>565</v>
      </c>
      <c r="F236" s="4" t="s">
        <v>548</v>
      </c>
      <c r="G236" s="4">
        <v>57</v>
      </c>
      <c r="H236" s="4">
        <v>44</v>
      </c>
      <c r="I236" s="4">
        <v>1.2</v>
      </c>
      <c r="J236" s="4">
        <f>H236*I236</f>
        <v>52.8</v>
      </c>
      <c r="K236" s="4">
        <v>8</v>
      </c>
      <c r="L236" s="4">
        <v>1</v>
      </c>
      <c r="M236" s="4">
        <f t="shared" si="51"/>
        <v>57</v>
      </c>
      <c r="N236" s="4">
        <f>1+(M236/30-1)*0.4</f>
        <v>1.3599999999999999</v>
      </c>
      <c r="O236" s="4">
        <f t="shared" si="52"/>
        <v>10.879999999999999</v>
      </c>
      <c r="P236" s="4">
        <f t="shared" si="48"/>
        <v>63.67999999999999</v>
      </c>
      <c r="Q236" s="4">
        <v>1</v>
      </c>
      <c r="R236" s="4">
        <f t="shared" si="49"/>
        <v>63.67999999999999</v>
      </c>
    </row>
    <row r="237" spans="1:18" ht="14.25">
      <c r="A237" s="6" t="s">
        <v>719</v>
      </c>
      <c r="B237" s="4" t="s">
        <v>32</v>
      </c>
      <c r="C237" s="4" t="s">
        <v>564</v>
      </c>
      <c r="D237" s="4" t="s">
        <v>720</v>
      </c>
      <c r="E237" s="4" t="s">
        <v>557</v>
      </c>
      <c r="F237" s="4" t="s">
        <v>551</v>
      </c>
      <c r="G237" s="4">
        <v>112</v>
      </c>
      <c r="H237" s="4">
        <v>34</v>
      </c>
      <c r="I237" s="4">
        <f>0.85+0.005*G237</f>
        <v>1.4100000000000001</v>
      </c>
      <c r="J237" s="4">
        <f>H237*I237</f>
        <v>47.940000000000005</v>
      </c>
      <c r="K237" s="4">
        <v>12</v>
      </c>
      <c r="L237" s="4">
        <v>3</v>
      </c>
      <c r="M237" s="4">
        <f t="shared" si="51"/>
        <v>37.333333333333336</v>
      </c>
      <c r="N237" s="4">
        <f>1+(M237/30-1)*0.4</f>
        <v>1.0977777777777777</v>
      </c>
      <c r="O237" s="4">
        <f t="shared" si="52"/>
        <v>39.519999999999996</v>
      </c>
      <c r="P237" s="4">
        <f t="shared" si="48"/>
        <v>87.46000000000001</v>
      </c>
      <c r="Q237" s="4">
        <v>1</v>
      </c>
      <c r="R237" s="4">
        <f t="shared" si="49"/>
        <v>87.46000000000001</v>
      </c>
    </row>
    <row r="238" spans="1:18" ht="14.25">
      <c r="A238" s="6" t="s">
        <v>721</v>
      </c>
      <c r="B238" s="4" t="s">
        <v>672</v>
      </c>
      <c r="C238" s="4" t="s">
        <v>585</v>
      </c>
      <c r="D238" s="4" t="s">
        <v>690</v>
      </c>
      <c r="E238" s="4" t="s">
        <v>691</v>
      </c>
      <c r="F238" s="4" t="s">
        <v>548</v>
      </c>
      <c r="G238" s="4">
        <v>163</v>
      </c>
      <c r="H238" s="4"/>
      <c r="I238" s="4"/>
      <c r="J238" s="4"/>
      <c r="K238" s="4">
        <v>10</v>
      </c>
      <c r="L238" s="4">
        <v>4</v>
      </c>
      <c r="M238" s="4">
        <f t="shared" si="51"/>
        <v>40.75</v>
      </c>
      <c r="N238" s="4">
        <f>1+(M238/30-1)*0.4</f>
        <v>1.1433333333333333</v>
      </c>
      <c r="O238" s="4">
        <f t="shared" si="52"/>
        <v>45.733333333333334</v>
      </c>
      <c r="P238" s="4">
        <f t="shared" si="48"/>
        <v>45.733333333333334</v>
      </c>
      <c r="Q238" s="4">
        <v>1</v>
      </c>
      <c r="R238" s="4">
        <f t="shared" si="49"/>
        <v>45.733333333333334</v>
      </c>
    </row>
    <row r="239" spans="1:18" ht="14.25">
      <c r="A239" s="6" t="s">
        <v>722</v>
      </c>
      <c r="B239" s="4" t="s">
        <v>672</v>
      </c>
      <c r="C239" s="4" t="s">
        <v>564</v>
      </c>
      <c r="D239" s="4" t="s">
        <v>574</v>
      </c>
      <c r="E239" s="4" t="s">
        <v>547</v>
      </c>
      <c r="F239" s="4" t="s">
        <v>551</v>
      </c>
      <c r="G239" s="4">
        <v>96</v>
      </c>
      <c r="H239" s="4"/>
      <c r="I239" s="4"/>
      <c r="J239" s="4"/>
      <c r="K239" s="4">
        <v>2</v>
      </c>
      <c r="L239" s="4">
        <v>2</v>
      </c>
      <c r="M239" s="4">
        <f t="shared" si="51"/>
        <v>48</v>
      </c>
      <c r="N239" s="4">
        <f aca="true" t="shared" si="53" ref="N239:N246">1+(M239/30-1)*0.4</f>
        <v>1.24</v>
      </c>
      <c r="O239" s="4">
        <f t="shared" si="52"/>
        <v>4.96</v>
      </c>
      <c r="P239" s="4">
        <f t="shared" si="48"/>
        <v>4.96</v>
      </c>
      <c r="Q239" s="4">
        <v>1</v>
      </c>
      <c r="R239" s="4">
        <f t="shared" si="49"/>
        <v>4.96</v>
      </c>
    </row>
    <row r="240" spans="1:18" ht="14.25">
      <c r="A240" s="6" t="s">
        <v>722</v>
      </c>
      <c r="B240" s="4" t="s">
        <v>672</v>
      </c>
      <c r="C240" s="4" t="s">
        <v>564</v>
      </c>
      <c r="D240" s="4" t="s">
        <v>667</v>
      </c>
      <c r="E240" s="4" t="s">
        <v>547</v>
      </c>
      <c r="F240" s="4" t="s">
        <v>548</v>
      </c>
      <c r="G240" s="4">
        <v>56</v>
      </c>
      <c r="H240" s="4"/>
      <c r="I240" s="4"/>
      <c r="J240" s="4"/>
      <c r="K240" s="4">
        <v>4</v>
      </c>
      <c r="L240" s="4">
        <v>1</v>
      </c>
      <c r="M240" s="4">
        <f t="shared" si="51"/>
        <v>56</v>
      </c>
      <c r="N240" s="4">
        <f t="shared" si="53"/>
        <v>1.3466666666666667</v>
      </c>
      <c r="O240" s="4">
        <f t="shared" si="52"/>
        <v>5.386666666666667</v>
      </c>
      <c r="P240" s="4">
        <f t="shared" si="48"/>
        <v>5.386666666666667</v>
      </c>
      <c r="Q240" s="4">
        <v>1</v>
      </c>
      <c r="R240" s="4">
        <f t="shared" si="49"/>
        <v>5.386666666666667</v>
      </c>
    </row>
    <row r="241" spans="1:18" ht="14.25">
      <c r="A241" s="6" t="s">
        <v>722</v>
      </c>
      <c r="B241" s="4" t="s">
        <v>672</v>
      </c>
      <c r="C241" s="4" t="s">
        <v>564</v>
      </c>
      <c r="D241" s="4" t="s">
        <v>575</v>
      </c>
      <c r="E241" s="4" t="s">
        <v>550</v>
      </c>
      <c r="F241" s="4" t="s">
        <v>551</v>
      </c>
      <c r="G241" s="4">
        <v>50</v>
      </c>
      <c r="H241" s="4"/>
      <c r="I241" s="4"/>
      <c r="J241" s="4"/>
      <c r="K241" s="4">
        <v>5</v>
      </c>
      <c r="L241" s="4">
        <v>1</v>
      </c>
      <c r="M241" s="4">
        <f t="shared" si="51"/>
        <v>50</v>
      </c>
      <c r="N241" s="4">
        <f t="shared" si="53"/>
        <v>1.2666666666666666</v>
      </c>
      <c r="O241" s="4">
        <f t="shared" si="52"/>
        <v>6.333333333333333</v>
      </c>
      <c r="P241" s="4">
        <f t="shared" si="48"/>
        <v>6.333333333333333</v>
      </c>
      <c r="Q241" s="4">
        <v>1</v>
      </c>
      <c r="R241" s="4">
        <f t="shared" si="49"/>
        <v>6.333333333333333</v>
      </c>
    </row>
    <row r="242" spans="1:18" ht="14.25">
      <c r="A242" s="6" t="s">
        <v>722</v>
      </c>
      <c r="B242" s="4" t="s">
        <v>672</v>
      </c>
      <c r="C242" s="4" t="s">
        <v>564</v>
      </c>
      <c r="D242" s="4" t="s">
        <v>576</v>
      </c>
      <c r="E242" s="4" t="s">
        <v>547</v>
      </c>
      <c r="F242" s="4" t="s">
        <v>551</v>
      </c>
      <c r="G242" s="4">
        <v>96</v>
      </c>
      <c r="H242" s="4"/>
      <c r="I242" s="4"/>
      <c r="J242" s="4"/>
      <c r="K242" s="4">
        <v>3</v>
      </c>
      <c r="L242" s="4">
        <v>2</v>
      </c>
      <c r="M242" s="4">
        <f t="shared" si="51"/>
        <v>48</v>
      </c>
      <c r="N242" s="4">
        <f t="shared" si="53"/>
        <v>1.24</v>
      </c>
      <c r="O242" s="4">
        <f t="shared" si="52"/>
        <v>7.4399999999999995</v>
      </c>
      <c r="P242" s="4">
        <f t="shared" si="48"/>
        <v>7.4399999999999995</v>
      </c>
      <c r="Q242" s="4">
        <v>1</v>
      </c>
      <c r="R242" s="4">
        <f t="shared" si="49"/>
        <v>7.4399999999999995</v>
      </c>
    </row>
    <row r="243" spans="1:18" ht="14.25">
      <c r="A243" s="6" t="s">
        <v>722</v>
      </c>
      <c r="B243" s="4" t="s">
        <v>672</v>
      </c>
      <c r="C243" s="4" t="s">
        <v>564</v>
      </c>
      <c r="D243" s="4" t="s">
        <v>685</v>
      </c>
      <c r="E243" s="4" t="s">
        <v>547</v>
      </c>
      <c r="F243" s="4" t="s">
        <v>551</v>
      </c>
      <c r="G243" s="4">
        <v>96</v>
      </c>
      <c r="H243" s="4"/>
      <c r="I243" s="4"/>
      <c r="J243" s="4"/>
      <c r="K243" s="4">
        <v>4</v>
      </c>
      <c r="L243" s="4">
        <v>2</v>
      </c>
      <c r="M243" s="4">
        <f t="shared" si="51"/>
        <v>48</v>
      </c>
      <c r="N243" s="4">
        <f t="shared" si="53"/>
        <v>1.24</v>
      </c>
      <c r="O243" s="4">
        <f t="shared" si="52"/>
        <v>9.92</v>
      </c>
      <c r="P243" s="4">
        <f t="shared" si="48"/>
        <v>9.92</v>
      </c>
      <c r="Q243" s="4">
        <v>1</v>
      </c>
      <c r="R243" s="4">
        <f t="shared" si="49"/>
        <v>9.92</v>
      </c>
    </row>
    <row r="244" spans="1:18" ht="14.25">
      <c r="A244" s="6" t="s">
        <v>722</v>
      </c>
      <c r="B244" s="4" t="s">
        <v>672</v>
      </c>
      <c r="C244" s="4" t="s">
        <v>564</v>
      </c>
      <c r="D244" s="4" t="s">
        <v>577</v>
      </c>
      <c r="E244" s="4" t="s">
        <v>547</v>
      </c>
      <c r="F244" s="4" t="s">
        <v>548</v>
      </c>
      <c r="G244" s="4">
        <v>51</v>
      </c>
      <c r="H244" s="4"/>
      <c r="I244" s="4"/>
      <c r="J244" s="4"/>
      <c r="K244" s="4">
        <v>10</v>
      </c>
      <c r="L244" s="4">
        <v>1</v>
      </c>
      <c r="M244" s="4">
        <f t="shared" si="51"/>
        <v>51</v>
      </c>
      <c r="N244" s="4">
        <f t="shared" si="53"/>
        <v>1.28</v>
      </c>
      <c r="O244" s="4">
        <f t="shared" si="52"/>
        <v>12.8</v>
      </c>
      <c r="P244" s="4">
        <f t="shared" si="48"/>
        <v>12.8</v>
      </c>
      <c r="Q244" s="4">
        <v>1</v>
      </c>
      <c r="R244" s="4">
        <f t="shared" si="49"/>
        <v>12.8</v>
      </c>
    </row>
    <row r="245" spans="1:18" ht="14.25">
      <c r="A245" s="6" t="s">
        <v>722</v>
      </c>
      <c r="B245" s="4" t="s">
        <v>672</v>
      </c>
      <c r="C245" s="4" t="s">
        <v>564</v>
      </c>
      <c r="D245" s="4" t="s">
        <v>287</v>
      </c>
      <c r="E245" s="4" t="s">
        <v>547</v>
      </c>
      <c r="F245" s="4" t="s">
        <v>551</v>
      </c>
      <c r="G245" s="4">
        <v>96</v>
      </c>
      <c r="H245" s="4"/>
      <c r="I245" s="4"/>
      <c r="J245" s="4"/>
      <c r="K245" s="4">
        <v>10</v>
      </c>
      <c r="L245" s="4">
        <v>1</v>
      </c>
      <c r="M245" s="4">
        <f t="shared" si="51"/>
        <v>96</v>
      </c>
      <c r="N245" s="4">
        <f t="shared" si="53"/>
        <v>1.8800000000000001</v>
      </c>
      <c r="O245" s="4">
        <f t="shared" si="52"/>
        <v>18.8</v>
      </c>
      <c r="P245" s="4">
        <f t="shared" si="48"/>
        <v>18.8</v>
      </c>
      <c r="Q245" s="4">
        <v>1</v>
      </c>
      <c r="R245" s="4">
        <f t="shared" si="49"/>
        <v>18.8</v>
      </c>
    </row>
    <row r="246" spans="1:18" ht="14.25">
      <c r="A246" s="6" t="s">
        <v>722</v>
      </c>
      <c r="B246" s="4" t="s">
        <v>672</v>
      </c>
      <c r="C246" s="4" t="s">
        <v>564</v>
      </c>
      <c r="D246" s="4" t="s">
        <v>578</v>
      </c>
      <c r="E246" s="4" t="s">
        <v>555</v>
      </c>
      <c r="F246" s="4" t="s">
        <v>548</v>
      </c>
      <c r="G246" s="4">
        <v>87</v>
      </c>
      <c r="H246" s="4"/>
      <c r="I246" s="4"/>
      <c r="J246" s="4"/>
      <c r="K246" s="4">
        <v>10</v>
      </c>
      <c r="L246" s="4">
        <v>2</v>
      </c>
      <c r="M246" s="4">
        <f t="shared" si="51"/>
        <v>43.5</v>
      </c>
      <c r="N246" s="4">
        <f t="shared" si="53"/>
        <v>1.18</v>
      </c>
      <c r="O246" s="4">
        <f t="shared" si="52"/>
        <v>23.599999999999998</v>
      </c>
      <c r="P246" s="4">
        <f t="shared" si="48"/>
        <v>23.599999999999998</v>
      </c>
      <c r="Q246" s="4">
        <v>1</v>
      </c>
      <c r="R246" s="4">
        <f t="shared" si="49"/>
        <v>23.599999999999998</v>
      </c>
    </row>
    <row r="247" spans="1:18" ht="14.25">
      <c r="A247" s="6" t="s">
        <v>98</v>
      </c>
      <c r="B247" s="4" t="s">
        <v>27</v>
      </c>
      <c r="C247" s="4" t="s">
        <v>564</v>
      </c>
      <c r="D247" s="4" t="s">
        <v>60</v>
      </c>
      <c r="E247" s="4" t="s">
        <v>557</v>
      </c>
      <c r="F247" s="4" t="s">
        <v>548</v>
      </c>
      <c r="G247" s="4">
        <v>30</v>
      </c>
      <c r="H247" s="4">
        <v>4</v>
      </c>
      <c r="I247" s="4">
        <v>1.2</v>
      </c>
      <c r="J247" s="4">
        <f aca="true" t="shared" si="54" ref="J247:J257">H247*I247</f>
        <v>4.8</v>
      </c>
      <c r="K247" s="4"/>
      <c r="L247" s="4"/>
      <c r="M247" s="4"/>
      <c r="N247" s="4"/>
      <c r="O247" s="4"/>
      <c r="P247" s="4">
        <f t="shared" si="48"/>
        <v>4.8</v>
      </c>
      <c r="Q247" s="4">
        <v>1.2</v>
      </c>
      <c r="R247" s="4">
        <f t="shared" si="49"/>
        <v>5.76</v>
      </c>
    </row>
    <row r="248" spans="1:18" ht="14.25">
      <c r="A248" s="6" t="s">
        <v>98</v>
      </c>
      <c r="B248" s="4" t="s">
        <v>27</v>
      </c>
      <c r="C248" s="4" t="s">
        <v>564</v>
      </c>
      <c r="D248" s="4" t="s">
        <v>60</v>
      </c>
      <c r="E248" s="4" t="s">
        <v>555</v>
      </c>
      <c r="F248" s="4" t="s">
        <v>548</v>
      </c>
      <c r="G248" s="4">
        <v>87</v>
      </c>
      <c r="H248" s="4">
        <v>14</v>
      </c>
      <c r="I248" s="4">
        <f>0.85+0.005*G248</f>
        <v>1.285</v>
      </c>
      <c r="J248" s="4">
        <f t="shared" si="54"/>
        <v>17.99</v>
      </c>
      <c r="K248" s="4"/>
      <c r="L248" s="4"/>
      <c r="M248" s="4"/>
      <c r="N248" s="4"/>
      <c r="O248" s="4"/>
      <c r="P248" s="4">
        <f t="shared" si="48"/>
        <v>17.99</v>
      </c>
      <c r="Q248" s="4">
        <v>1.2</v>
      </c>
      <c r="R248" s="4">
        <f t="shared" si="49"/>
        <v>21.587999999999997</v>
      </c>
    </row>
    <row r="249" spans="1:18" ht="14.25">
      <c r="A249" s="6" t="s">
        <v>98</v>
      </c>
      <c r="B249" s="4" t="s">
        <v>27</v>
      </c>
      <c r="C249" s="4" t="s">
        <v>564</v>
      </c>
      <c r="D249" s="4" t="s">
        <v>657</v>
      </c>
      <c r="E249" s="4" t="s">
        <v>593</v>
      </c>
      <c r="F249" s="4" t="s">
        <v>551</v>
      </c>
      <c r="G249" s="4">
        <v>89</v>
      </c>
      <c r="H249" s="4">
        <v>23</v>
      </c>
      <c r="I249" s="4">
        <f>0.85+0.005*G249</f>
        <v>1.295</v>
      </c>
      <c r="J249" s="4">
        <f t="shared" si="54"/>
        <v>29.784999999999997</v>
      </c>
      <c r="K249" s="4"/>
      <c r="L249" s="4"/>
      <c r="M249" s="4"/>
      <c r="N249" s="4"/>
      <c r="O249" s="4"/>
      <c r="P249" s="4">
        <f t="shared" si="48"/>
        <v>29.784999999999997</v>
      </c>
      <c r="Q249" s="4">
        <v>1.2</v>
      </c>
      <c r="R249" s="4">
        <f t="shared" si="49"/>
        <v>35.742</v>
      </c>
    </row>
    <row r="250" spans="1:18" ht="14.25">
      <c r="A250" s="6" t="s">
        <v>374</v>
      </c>
      <c r="B250" s="4" t="s">
        <v>27</v>
      </c>
      <c r="C250" s="4" t="s">
        <v>564</v>
      </c>
      <c r="D250" s="4" t="s">
        <v>606</v>
      </c>
      <c r="E250" s="4" t="s">
        <v>555</v>
      </c>
      <c r="F250" s="4" t="s">
        <v>548</v>
      </c>
      <c r="G250" s="4">
        <v>83</v>
      </c>
      <c r="H250" s="4">
        <v>20</v>
      </c>
      <c r="I250" s="4">
        <f>0.85+0.005*G250</f>
        <v>1.2650000000000001</v>
      </c>
      <c r="J250" s="4">
        <f t="shared" si="54"/>
        <v>25.300000000000004</v>
      </c>
      <c r="K250" s="4"/>
      <c r="L250" s="4"/>
      <c r="M250" s="4"/>
      <c r="N250" s="4"/>
      <c r="O250" s="4"/>
      <c r="P250" s="4">
        <f t="shared" si="48"/>
        <v>25.300000000000004</v>
      </c>
      <c r="Q250" s="4">
        <v>1</v>
      </c>
      <c r="R250" s="4">
        <f t="shared" si="49"/>
        <v>25.300000000000004</v>
      </c>
    </row>
    <row r="251" spans="1:18" ht="14.25">
      <c r="A251" s="6" t="s">
        <v>374</v>
      </c>
      <c r="B251" s="4" t="s">
        <v>27</v>
      </c>
      <c r="C251" s="4" t="s">
        <v>564</v>
      </c>
      <c r="D251" s="4" t="s">
        <v>321</v>
      </c>
      <c r="E251" s="4" t="s">
        <v>557</v>
      </c>
      <c r="F251" s="4" t="s">
        <v>551</v>
      </c>
      <c r="G251" s="4">
        <v>112</v>
      </c>
      <c r="H251" s="4">
        <v>28</v>
      </c>
      <c r="I251" s="4">
        <f>0.85+0.005*G251</f>
        <v>1.4100000000000001</v>
      </c>
      <c r="J251" s="4">
        <f t="shared" si="54"/>
        <v>39.480000000000004</v>
      </c>
      <c r="K251" s="4"/>
      <c r="L251" s="4"/>
      <c r="M251" s="4"/>
      <c r="N251" s="4"/>
      <c r="O251" s="4"/>
      <c r="P251" s="4">
        <f t="shared" si="48"/>
        <v>39.480000000000004</v>
      </c>
      <c r="Q251" s="4">
        <v>1.2</v>
      </c>
      <c r="R251" s="4">
        <f t="shared" si="49"/>
        <v>47.376000000000005</v>
      </c>
    </row>
    <row r="252" spans="1:18" ht="14.25">
      <c r="A252" s="6" t="s">
        <v>374</v>
      </c>
      <c r="B252" s="4" t="s">
        <v>27</v>
      </c>
      <c r="C252" s="4" t="s">
        <v>564</v>
      </c>
      <c r="D252" s="4" t="s">
        <v>723</v>
      </c>
      <c r="E252" s="4" t="s">
        <v>550</v>
      </c>
      <c r="F252" s="4" t="s">
        <v>548</v>
      </c>
      <c r="G252" s="4">
        <v>125</v>
      </c>
      <c r="H252" s="4">
        <v>26</v>
      </c>
      <c r="I252" s="4">
        <f>0.85+0.005*G252</f>
        <v>1.475</v>
      </c>
      <c r="J252" s="4">
        <f t="shared" si="54"/>
        <v>38.35</v>
      </c>
      <c r="K252" s="4">
        <v>4</v>
      </c>
      <c r="L252" s="4">
        <v>3</v>
      </c>
      <c r="M252" s="4">
        <f>G252/L252</f>
        <v>41.666666666666664</v>
      </c>
      <c r="N252" s="4">
        <f>1+(M252/30-1)*0.4</f>
        <v>1.1555555555555554</v>
      </c>
      <c r="O252" s="4">
        <f>K252*L252*N252</f>
        <v>13.866666666666665</v>
      </c>
      <c r="P252" s="4">
        <f t="shared" si="48"/>
        <v>52.21666666666667</v>
      </c>
      <c r="Q252" s="4">
        <v>1.2</v>
      </c>
      <c r="R252" s="4">
        <f t="shared" si="49"/>
        <v>62.66</v>
      </c>
    </row>
    <row r="253" spans="1:18" ht="14.25">
      <c r="A253" s="6" t="s">
        <v>375</v>
      </c>
      <c r="B253" s="4" t="s">
        <v>27</v>
      </c>
      <c r="C253" s="4" t="s">
        <v>564</v>
      </c>
      <c r="D253" s="4" t="s">
        <v>724</v>
      </c>
      <c r="E253" s="4" t="s">
        <v>725</v>
      </c>
      <c r="F253" s="4" t="s">
        <v>548</v>
      </c>
      <c r="G253" s="4">
        <v>49</v>
      </c>
      <c r="H253" s="4">
        <v>10</v>
      </c>
      <c r="I253" s="4">
        <v>1.2</v>
      </c>
      <c r="J253" s="4">
        <f t="shared" si="54"/>
        <v>12</v>
      </c>
      <c r="K253" s="4">
        <v>2</v>
      </c>
      <c r="L253" s="4">
        <v>1</v>
      </c>
      <c r="M253" s="4">
        <f>G253/L253</f>
        <v>49</v>
      </c>
      <c r="N253" s="4">
        <f>1+(M253/30-1)*0.4</f>
        <v>1.2533333333333334</v>
      </c>
      <c r="O253" s="4">
        <f>K253*L253*N253</f>
        <v>2.506666666666667</v>
      </c>
      <c r="P253" s="4">
        <f t="shared" si="48"/>
        <v>14.506666666666668</v>
      </c>
      <c r="Q253" s="4">
        <v>1</v>
      </c>
      <c r="R253" s="4">
        <f t="shared" si="49"/>
        <v>14.506666666666668</v>
      </c>
    </row>
    <row r="254" spans="1:18" ht="14.25">
      <c r="A254" s="6" t="s">
        <v>375</v>
      </c>
      <c r="B254" s="4" t="s">
        <v>27</v>
      </c>
      <c r="C254" s="4" t="s">
        <v>564</v>
      </c>
      <c r="D254" s="4" t="s">
        <v>213</v>
      </c>
      <c r="E254" s="4" t="s">
        <v>547</v>
      </c>
      <c r="F254" s="4" t="s">
        <v>551</v>
      </c>
      <c r="G254" s="4">
        <v>96</v>
      </c>
      <c r="H254" s="4">
        <v>40</v>
      </c>
      <c r="I254" s="4">
        <f>0.85+0.005*G254</f>
        <v>1.33</v>
      </c>
      <c r="J254" s="4">
        <f t="shared" si="54"/>
        <v>53.2</v>
      </c>
      <c r="K254" s="4"/>
      <c r="L254" s="4"/>
      <c r="M254" s="4"/>
      <c r="N254" s="4"/>
      <c r="O254" s="4"/>
      <c r="P254" s="4">
        <f t="shared" si="48"/>
        <v>53.2</v>
      </c>
      <c r="Q254" s="4">
        <v>1</v>
      </c>
      <c r="R254" s="4">
        <f t="shared" si="49"/>
        <v>53.2</v>
      </c>
    </row>
    <row r="255" spans="1:18" ht="14.25">
      <c r="A255" s="6" t="s">
        <v>375</v>
      </c>
      <c r="B255" s="4" t="s">
        <v>27</v>
      </c>
      <c r="C255" s="4" t="s">
        <v>564</v>
      </c>
      <c r="D255" s="4" t="s">
        <v>726</v>
      </c>
      <c r="E255" s="4" t="s">
        <v>550</v>
      </c>
      <c r="F255" s="4" t="s">
        <v>551</v>
      </c>
      <c r="G255" s="4">
        <v>69</v>
      </c>
      <c r="H255" s="4">
        <v>40</v>
      </c>
      <c r="I255" s="4">
        <v>1.2</v>
      </c>
      <c r="J255" s="4">
        <f t="shared" si="54"/>
        <v>48</v>
      </c>
      <c r="K255" s="4"/>
      <c r="L255" s="4"/>
      <c r="M255" s="4"/>
      <c r="N255" s="4"/>
      <c r="O255" s="4"/>
      <c r="P255" s="4">
        <f t="shared" si="48"/>
        <v>48</v>
      </c>
      <c r="Q255" s="4">
        <v>1.32</v>
      </c>
      <c r="R255" s="4">
        <f t="shared" si="49"/>
        <v>63.36</v>
      </c>
    </row>
    <row r="256" spans="1:18" ht="14.25">
      <c r="A256" s="6" t="s">
        <v>727</v>
      </c>
      <c r="B256" s="4" t="s">
        <v>22</v>
      </c>
      <c r="C256" s="4" t="s">
        <v>585</v>
      </c>
      <c r="D256" s="4" t="s">
        <v>690</v>
      </c>
      <c r="E256" s="4" t="s">
        <v>691</v>
      </c>
      <c r="F256" s="4" t="s">
        <v>548</v>
      </c>
      <c r="G256" s="4">
        <v>163</v>
      </c>
      <c r="H256" s="4">
        <v>7</v>
      </c>
      <c r="I256" s="4">
        <f>0.85+0.005*G256</f>
        <v>1.665</v>
      </c>
      <c r="J256" s="4">
        <f t="shared" si="54"/>
        <v>11.655000000000001</v>
      </c>
      <c r="K256" s="4"/>
      <c r="L256" s="4"/>
      <c r="M256" s="4"/>
      <c r="N256" s="4"/>
      <c r="O256" s="4"/>
      <c r="P256" s="4">
        <f t="shared" si="48"/>
        <v>11.655000000000001</v>
      </c>
      <c r="Q256" s="4">
        <v>1</v>
      </c>
      <c r="R256" s="4">
        <f t="shared" si="49"/>
        <v>11.655000000000001</v>
      </c>
    </row>
    <row r="257" spans="1:18" ht="14.25">
      <c r="A257" s="6" t="s">
        <v>727</v>
      </c>
      <c r="B257" s="4" t="s">
        <v>22</v>
      </c>
      <c r="C257" s="4" t="s">
        <v>585</v>
      </c>
      <c r="D257" s="4" t="s">
        <v>728</v>
      </c>
      <c r="E257" s="4" t="s">
        <v>725</v>
      </c>
      <c r="F257" s="4" t="s">
        <v>548</v>
      </c>
      <c r="G257" s="4">
        <v>49</v>
      </c>
      <c r="H257" s="4">
        <v>8</v>
      </c>
      <c r="I257" s="4">
        <v>1.2</v>
      </c>
      <c r="J257" s="4">
        <f t="shared" si="54"/>
        <v>9.6</v>
      </c>
      <c r="K257" s="4">
        <v>4</v>
      </c>
      <c r="L257" s="4">
        <v>1</v>
      </c>
      <c r="M257" s="4">
        <f>G257/L257</f>
        <v>49</v>
      </c>
      <c r="N257" s="4">
        <f>1+(M257/30-1)*0.4</f>
        <v>1.2533333333333334</v>
      </c>
      <c r="O257" s="4">
        <f>K257*L257*N257</f>
        <v>5.013333333333334</v>
      </c>
      <c r="P257" s="4">
        <f t="shared" si="48"/>
        <v>14.613333333333333</v>
      </c>
      <c r="Q257" s="4">
        <v>1</v>
      </c>
      <c r="R257" s="4">
        <f t="shared" si="49"/>
        <v>14.613333333333333</v>
      </c>
    </row>
    <row r="258" spans="1:18" ht="14.25">
      <c r="A258" s="6" t="s">
        <v>727</v>
      </c>
      <c r="B258" s="4" t="s">
        <v>22</v>
      </c>
      <c r="C258" s="4" t="s">
        <v>585</v>
      </c>
      <c r="D258" s="4" t="s">
        <v>662</v>
      </c>
      <c r="E258" s="4" t="s">
        <v>550</v>
      </c>
      <c r="F258" s="4" t="s">
        <v>548</v>
      </c>
      <c r="G258" s="4">
        <v>125</v>
      </c>
      <c r="H258" s="4"/>
      <c r="I258" s="4"/>
      <c r="J258" s="4"/>
      <c r="K258" s="4">
        <v>5</v>
      </c>
      <c r="L258" s="4">
        <v>3</v>
      </c>
      <c r="M258" s="4">
        <f>G258/L258</f>
        <v>41.666666666666664</v>
      </c>
      <c r="N258" s="4">
        <f>1+(M258/30-1)*0.4</f>
        <v>1.1555555555555554</v>
      </c>
      <c r="O258" s="4">
        <f>K258*L258*N258</f>
        <v>17.333333333333332</v>
      </c>
      <c r="P258" s="4">
        <f t="shared" si="48"/>
        <v>17.333333333333332</v>
      </c>
      <c r="Q258" s="4">
        <v>1.2</v>
      </c>
      <c r="R258" s="4">
        <f t="shared" si="49"/>
        <v>20.799999999999997</v>
      </c>
    </row>
    <row r="259" spans="1:18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7" t="s">
        <v>1021</v>
      </c>
      <c r="P259" s="2">
        <v>126.3</v>
      </c>
      <c r="Q259" s="2" t="s">
        <v>729</v>
      </c>
      <c r="R259" s="2">
        <f>SUM(R2:R258)</f>
        <v>11615.90366666666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7"/>
  <sheetViews>
    <sheetView tabSelected="1" zoomScalePageLayoutView="0" workbookViewId="0" topLeftCell="A182">
      <selection activeCell="D199" sqref="D199"/>
    </sheetView>
  </sheetViews>
  <sheetFormatPr defaultColWidth="9.00390625" defaultRowHeight="14.25"/>
  <cols>
    <col min="3" max="3" width="12.375" style="0" customWidth="1"/>
    <col min="4" max="4" width="14.75390625" style="0" customWidth="1"/>
  </cols>
  <sheetData>
    <row r="1" spans="1:17" ht="31.5">
      <c r="A1" s="127" t="s">
        <v>730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2" customFormat="1" ht="36">
      <c r="A2" s="10" t="s">
        <v>731</v>
      </c>
      <c r="B2" s="10" t="s">
        <v>732</v>
      </c>
      <c r="C2" s="10" t="s">
        <v>733</v>
      </c>
      <c r="D2" s="10" t="s">
        <v>734</v>
      </c>
      <c r="E2" s="10" t="s">
        <v>735</v>
      </c>
      <c r="F2" s="10" t="s">
        <v>736</v>
      </c>
      <c r="G2" s="10" t="s">
        <v>737</v>
      </c>
      <c r="H2" s="10" t="s">
        <v>738</v>
      </c>
      <c r="I2" s="10" t="s">
        <v>739</v>
      </c>
      <c r="J2" s="10" t="s">
        <v>740</v>
      </c>
      <c r="K2" s="10" t="s">
        <v>741</v>
      </c>
      <c r="L2" s="10" t="s">
        <v>742</v>
      </c>
      <c r="M2" s="10" t="s">
        <v>743</v>
      </c>
      <c r="N2" s="10" t="s">
        <v>744</v>
      </c>
      <c r="O2" s="10" t="s">
        <v>745</v>
      </c>
      <c r="P2" s="10" t="s">
        <v>746</v>
      </c>
      <c r="Q2" s="11" t="s">
        <v>747</v>
      </c>
    </row>
    <row r="3" spans="1:17" s="15" customFormat="1" ht="12">
      <c r="A3" s="12" t="s">
        <v>748</v>
      </c>
      <c r="B3" s="13" t="s">
        <v>749</v>
      </c>
      <c r="C3" s="12" t="s">
        <v>750</v>
      </c>
      <c r="D3" s="12" t="s">
        <v>751</v>
      </c>
      <c r="E3" s="14" t="s">
        <v>752</v>
      </c>
      <c r="F3" s="12">
        <v>80</v>
      </c>
      <c r="G3" s="12">
        <v>10</v>
      </c>
      <c r="H3" s="14">
        <f>0.85+0.005*F3</f>
        <v>1.25</v>
      </c>
      <c r="I3" s="14">
        <f>G3*H3</f>
        <v>12.5</v>
      </c>
      <c r="J3" s="12"/>
      <c r="K3" s="12"/>
      <c r="L3" s="14"/>
      <c r="M3" s="14"/>
      <c r="N3" s="14"/>
      <c r="O3" s="14">
        <f>I3+N3</f>
        <v>12.5</v>
      </c>
      <c r="P3" s="14"/>
      <c r="Q3" s="14"/>
    </row>
    <row r="4" spans="1:17" s="15" customFormat="1" ht="12">
      <c r="A4" s="12" t="s">
        <v>753</v>
      </c>
      <c r="B4" s="12" t="s">
        <v>754</v>
      </c>
      <c r="C4" s="12" t="s">
        <v>755</v>
      </c>
      <c r="D4" s="12" t="s">
        <v>757</v>
      </c>
      <c r="E4" s="14" t="s">
        <v>758</v>
      </c>
      <c r="F4" s="12">
        <v>87</v>
      </c>
      <c r="G4" s="12">
        <v>14</v>
      </c>
      <c r="H4" s="14">
        <f>0.85+0.005*F4</f>
        <v>1.285</v>
      </c>
      <c r="I4" s="14">
        <f aca="true" t="shared" si="0" ref="I4:I67">G4*H4</f>
        <v>17.99</v>
      </c>
      <c r="J4" s="12">
        <v>4</v>
      </c>
      <c r="K4" s="12">
        <v>2</v>
      </c>
      <c r="L4" s="12">
        <f>F4/K4</f>
        <v>43.5</v>
      </c>
      <c r="M4" s="12">
        <f>1+(L4/30-1)*0.4</f>
        <v>1.18</v>
      </c>
      <c r="N4" s="12">
        <f>J4*K4*M4</f>
        <v>9.44</v>
      </c>
      <c r="O4" s="14">
        <f aca="true" t="shared" si="1" ref="O4:O67">I4+N4</f>
        <v>27.43</v>
      </c>
      <c r="P4" s="12"/>
      <c r="Q4" s="16"/>
    </row>
    <row r="5" spans="1:17" s="15" customFormat="1" ht="12">
      <c r="A5" s="12" t="s">
        <v>395</v>
      </c>
      <c r="B5" s="12" t="s">
        <v>76</v>
      </c>
      <c r="C5" s="12" t="s">
        <v>759</v>
      </c>
      <c r="D5" s="12" t="s">
        <v>756</v>
      </c>
      <c r="E5" s="14" t="s">
        <v>760</v>
      </c>
      <c r="F5" s="12">
        <v>87</v>
      </c>
      <c r="G5" s="12"/>
      <c r="H5" s="14"/>
      <c r="I5" s="14"/>
      <c r="J5" s="12">
        <v>8</v>
      </c>
      <c r="K5" s="12">
        <v>1</v>
      </c>
      <c r="L5" s="12">
        <f aca="true" t="shared" si="2" ref="L5:L66">F5/K5</f>
        <v>87</v>
      </c>
      <c r="M5" s="12">
        <f aca="true" t="shared" si="3" ref="M5:M66">1+(L5/30-1)*0.4</f>
        <v>1.76</v>
      </c>
      <c r="N5" s="12">
        <f aca="true" t="shared" si="4" ref="N5:N68">J5*K5*M5</f>
        <v>14.08</v>
      </c>
      <c r="O5" s="14">
        <f t="shared" si="1"/>
        <v>14.08</v>
      </c>
      <c r="P5" s="14"/>
      <c r="Q5" s="14"/>
    </row>
    <row r="6" spans="1:17" s="15" customFormat="1" ht="12">
      <c r="A6" s="12" t="s">
        <v>753</v>
      </c>
      <c r="B6" s="12" t="s">
        <v>754</v>
      </c>
      <c r="C6" s="12" t="s">
        <v>761</v>
      </c>
      <c r="D6" s="12" t="s">
        <v>762</v>
      </c>
      <c r="E6" s="14" t="s">
        <v>752</v>
      </c>
      <c r="F6" s="12">
        <v>65</v>
      </c>
      <c r="G6" s="12">
        <v>15</v>
      </c>
      <c r="H6" s="14">
        <v>1.2</v>
      </c>
      <c r="I6" s="14">
        <f t="shared" si="0"/>
        <v>18</v>
      </c>
      <c r="J6" s="12"/>
      <c r="K6" s="12"/>
      <c r="L6" s="12"/>
      <c r="M6" s="12"/>
      <c r="N6" s="12"/>
      <c r="O6" s="14">
        <f t="shared" si="1"/>
        <v>18</v>
      </c>
      <c r="P6" s="12"/>
      <c r="Q6" s="16"/>
    </row>
    <row r="7" spans="1:17" s="15" customFormat="1" ht="12">
      <c r="A7" s="12" t="s">
        <v>753</v>
      </c>
      <c r="B7" s="12" t="s">
        <v>754</v>
      </c>
      <c r="C7" s="12" t="s">
        <v>763</v>
      </c>
      <c r="D7" s="12" t="s">
        <v>751</v>
      </c>
      <c r="E7" s="14" t="s">
        <v>752</v>
      </c>
      <c r="F7" s="12">
        <v>70</v>
      </c>
      <c r="G7" s="12">
        <v>14</v>
      </c>
      <c r="H7" s="14">
        <v>1.2</v>
      </c>
      <c r="I7" s="14">
        <f t="shared" si="0"/>
        <v>16.8</v>
      </c>
      <c r="J7" s="12">
        <v>6</v>
      </c>
      <c r="K7" s="12">
        <v>2</v>
      </c>
      <c r="L7" s="12">
        <f t="shared" si="2"/>
        <v>35</v>
      </c>
      <c r="M7" s="12">
        <f t="shared" si="3"/>
        <v>1.0666666666666667</v>
      </c>
      <c r="N7" s="12">
        <f t="shared" si="4"/>
        <v>12.8</v>
      </c>
      <c r="O7" s="14">
        <f t="shared" si="1"/>
        <v>29.6</v>
      </c>
      <c r="P7" s="14"/>
      <c r="Q7" s="14"/>
    </row>
    <row r="8" spans="1:17" s="15" customFormat="1" ht="12">
      <c r="A8" s="12" t="s">
        <v>764</v>
      </c>
      <c r="B8" s="13" t="s">
        <v>765</v>
      </c>
      <c r="C8" s="12" t="s">
        <v>766</v>
      </c>
      <c r="D8" s="12" t="s">
        <v>767</v>
      </c>
      <c r="E8" s="14" t="s">
        <v>758</v>
      </c>
      <c r="F8" s="12">
        <v>22</v>
      </c>
      <c r="G8" s="12"/>
      <c r="H8" s="14"/>
      <c r="I8" s="14"/>
      <c r="J8" s="12">
        <v>10</v>
      </c>
      <c r="K8" s="12">
        <v>1</v>
      </c>
      <c r="L8" s="12">
        <f t="shared" si="2"/>
        <v>22</v>
      </c>
      <c r="M8" s="12">
        <f>1+(L8/30-1)*0.6</f>
        <v>0.84</v>
      </c>
      <c r="N8" s="12">
        <f t="shared" si="4"/>
        <v>8.4</v>
      </c>
      <c r="O8" s="14">
        <f t="shared" si="1"/>
        <v>8.4</v>
      </c>
      <c r="P8" s="12"/>
      <c r="Q8" s="16"/>
    </row>
    <row r="9" spans="1:17" s="15" customFormat="1" ht="12">
      <c r="A9" s="12" t="s">
        <v>764</v>
      </c>
      <c r="B9" s="13" t="s">
        <v>765</v>
      </c>
      <c r="C9" s="12" t="s">
        <v>768</v>
      </c>
      <c r="D9" s="12" t="s">
        <v>762</v>
      </c>
      <c r="E9" s="14" t="s">
        <v>758</v>
      </c>
      <c r="F9" s="12">
        <v>70</v>
      </c>
      <c r="G9" s="12"/>
      <c r="H9" s="14"/>
      <c r="I9" s="14"/>
      <c r="J9" s="12">
        <v>2</v>
      </c>
      <c r="K9" s="12">
        <v>2</v>
      </c>
      <c r="L9" s="12">
        <f t="shared" si="2"/>
        <v>35</v>
      </c>
      <c r="M9" s="12">
        <f t="shared" si="3"/>
        <v>1.0666666666666667</v>
      </c>
      <c r="N9" s="12">
        <f t="shared" si="4"/>
        <v>4.266666666666667</v>
      </c>
      <c r="O9" s="14">
        <f t="shared" si="1"/>
        <v>4.266666666666667</v>
      </c>
      <c r="P9" s="12"/>
      <c r="Q9" s="16"/>
    </row>
    <row r="10" spans="1:17" s="15" customFormat="1" ht="12">
      <c r="A10" s="12" t="s">
        <v>764</v>
      </c>
      <c r="B10" s="13" t="s">
        <v>765</v>
      </c>
      <c r="C10" s="12" t="s">
        <v>769</v>
      </c>
      <c r="D10" s="12" t="s">
        <v>770</v>
      </c>
      <c r="E10" s="14" t="s">
        <v>771</v>
      </c>
      <c r="F10" s="12">
        <v>94</v>
      </c>
      <c r="G10" s="12">
        <v>8</v>
      </c>
      <c r="H10" s="14">
        <f>0.85+0.005*F10</f>
        <v>1.32</v>
      </c>
      <c r="I10" s="14">
        <f t="shared" si="0"/>
        <v>10.56</v>
      </c>
      <c r="J10" s="12">
        <v>2</v>
      </c>
      <c r="K10" s="12">
        <v>3</v>
      </c>
      <c r="L10" s="12">
        <f t="shared" si="2"/>
        <v>31.333333333333332</v>
      </c>
      <c r="M10" s="12">
        <f t="shared" si="3"/>
        <v>1.017777777777778</v>
      </c>
      <c r="N10" s="12">
        <f t="shared" si="4"/>
        <v>6.106666666666667</v>
      </c>
      <c r="O10" s="14">
        <f t="shared" si="1"/>
        <v>16.666666666666668</v>
      </c>
      <c r="P10" s="12"/>
      <c r="Q10" s="16"/>
    </row>
    <row r="11" spans="1:17" s="15" customFormat="1" ht="12">
      <c r="A11" s="12" t="s">
        <v>772</v>
      </c>
      <c r="B11" s="13" t="s">
        <v>749</v>
      </c>
      <c r="C11" s="12" t="s">
        <v>773</v>
      </c>
      <c r="D11" s="12" t="s">
        <v>751</v>
      </c>
      <c r="E11" s="14" t="s">
        <v>758</v>
      </c>
      <c r="F11" s="12">
        <v>80</v>
      </c>
      <c r="G11" s="12">
        <v>10</v>
      </c>
      <c r="H11" s="14">
        <f>0.85+0.005*F11</f>
        <v>1.25</v>
      </c>
      <c r="I11" s="14">
        <f t="shared" si="0"/>
        <v>12.5</v>
      </c>
      <c r="J11" s="12">
        <v>20</v>
      </c>
      <c r="K11" s="12">
        <v>1</v>
      </c>
      <c r="L11" s="12">
        <f t="shared" si="2"/>
        <v>80</v>
      </c>
      <c r="M11" s="12">
        <f t="shared" si="3"/>
        <v>1.6666666666666665</v>
      </c>
      <c r="N11" s="12">
        <f t="shared" si="4"/>
        <v>33.33333333333333</v>
      </c>
      <c r="O11" s="14">
        <f t="shared" si="1"/>
        <v>45.83333333333333</v>
      </c>
      <c r="P11" s="12"/>
      <c r="Q11" s="16"/>
    </row>
    <row r="12" spans="1:17" s="15" customFormat="1" ht="12">
      <c r="A12" s="12" t="s">
        <v>772</v>
      </c>
      <c r="B12" s="13" t="s">
        <v>749</v>
      </c>
      <c r="C12" s="12" t="s">
        <v>773</v>
      </c>
      <c r="D12" s="12" t="s">
        <v>774</v>
      </c>
      <c r="E12" s="14" t="s">
        <v>752</v>
      </c>
      <c r="F12" s="12">
        <v>74</v>
      </c>
      <c r="G12" s="12">
        <v>14</v>
      </c>
      <c r="H12" s="14">
        <f>0.85+0.005*F12</f>
        <v>1.22</v>
      </c>
      <c r="I12" s="14">
        <f t="shared" si="0"/>
        <v>17.08</v>
      </c>
      <c r="J12" s="12"/>
      <c r="K12" s="12"/>
      <c r="L12" s="12"/>
      <c r="M12" s="12"/>
      <c r="N12" s="12"/>
      <c r="O12" s="14">
        <f t="shared" si="1"/>
        <v>17.08</v>
      </c>
      <c r="P12" s="12"/>
      <c r="Q12" s="16"/>
    </row>
    <row r="13" spans="1:17" s="15" customFormat="1" ht="12">
      <c r="A13" s="12" t="s">
        <v>772</v>
      </c>
      <c r="B13" s="13" t="s">
        <v>749</v>
      </c>
      <c r="C13" s="12" t="s">
        <v>773</v>
      </c>
      <c r="D13" s="12" t="s">
        <v>775</v>
      </c>
      <c r="E13" s="14" t="s">
        <v>752</v>
      </c>
      <c r="F13" s="12">
        <v>125</v>
      </c>
      <c r="G13" s="12">
        <v>16</v>
      </c>
      <c r="H13" s="14">
        <f>0.85+0.005*F13</f>
        <v>1.475</v>
      </c>
      <c r="I13" s="14">
        <f t="shared" si="0"/>
        <v>23.6</v>
      </c>
      <c r="J13" s="12">
        <v>20</v>
      </c>
      <c r="K13" s="12">
        <v>1</v>
      </c>
      <c r="L13" s="12">
        <f t="shared" si="2"/>
        <v>125</v>
      </c>
      <c r="M13" s="12">
        <f t="shared" si="3"/>
        <v>2.2666666666666666</v>
      </c>
      <c r="N13" s="12">
        <f t="shared" si="4"/>
        <v>45.33333333333333</v>
      </c>
      <c r="O13" s="14">
        <f t="shared" si="1"/>
        <v>68.93333333333334</v>
      </c>
      <c r="P13" s="14"/>
      <c r="Q13" s="14"/>
    </row>
    <row r="14" spans="1:17" s="15" customFormat="1" ht="12">
      <c r="A14" s="12" t="s">
        <v>772</v>
      </c>
      <c r="B14" s="13" t="s">
        <v>749</v>
      </c>
      <c r="C14" s="12" t="s">
        <v>776</v>
      </c>
      <c r="D14" s="12" t="s">
        <v>777</v>
      </c>
      <c r="E14" s="14" t="s">
        <v>752</v>
      </c>
      <c r="F14" s="12">
        <v>52</v>
      </c>
      <c r="G14" s="12">
        <v>14</v>
      </c>
      <c r="H14" s="14">
        <v>1.2</v>
      </c>
      <c r="I14" s="14">
        <f t="shared" si="0"/>
        <v>16.8</v>
      </c>
      <c r="J14" s="12"/>
      <c r="K14" s="12"/>
      <c r="L14" s="12"/>
      <c r="M14" s="12"/>
      <c r="N14" s="12"/>
      <c r="O14" s="14">
        <f t="shared" si="1"/>
        <v>16.8</v>
      </c>
      <c r="P14" s="14"/>
      <c r="Q14" s="14"/>
    </row>
    <row r="15" spans="1:17" s="15" customFormat="1" ht="12">
      <c r="A15" s="12" t="s">
        <v>778</v>
      </c>
      <c r="B15" s="12" t="s">
        <v>754</v>
      </c>
      <c r="C15" s="12" t="s">
        <v>779</v>
      </c>
      <c r="D15" s="12" t="s">
        <v>770</v>
      </c>
      <c r="E15" s="14" t="s">
        <v>752</v>
      </c>
      <c r="F15" s="12">
        <v>99</v>
      </c>
      <c r="G15" s="12"/>
      <c r="H15" s="14"/>
      <c r="I15" s="14"/>
      <c r="J15" s="12">
        <v>20</v>
      </c>
      <c r="K15" s="12">
        <v>1</v>
      </c>
      <c r="L15" s="12">
        <f t="shared" si="2"/>
        <v>99</v>
      </c>
      <c r="M15" s="12">
        <f t="shared" si="3"/>
        <v>1.92</v>
      </c>
      <c r="N15" s="12">
        <f t="shared" si="4"/>
        <v>38.4</v>
      </c>
      <c r="O15" s="14">
        <f t="shared" si="1"/>
        <v>38.4</v>
      </c>
      <c r="P15" s="12"/>
      <c r="Q15" s="16"/>
    </row>
    <row r="16" spans="1:17" s="2" customFormat="1" ht="12">
      <c r="A16" s="5" t="s">
        <v>780</v>
      </c>
      <c r="B16" s="17" t="s">
        <v>749</v>
      </c>
      <c r="C16" s="5" t="s">
        <v>781</v>
      </c>
      <c r="D16" s="5" t="s">
        <v>757</v>
      </c>
      <c r="E16" s="18" t="s">
        <v>758</v>
      </c>
      <c r="F16" s="5">
        <v>87</v>
      </c>
      <c r="G16" s="5">
        <v>28</v>
      </c>
      <c r="H16" s="14">
        <f>0.85+0.005*F16</f>
        <v>1.285</v>
      </c>
      <c r="I16" s="14">
        <f t="shared" si="0"/>
        <v>35.98</v>
      </c>
      <c r="J16" s="5"/>
      <c r="K16" s="5"/>
      <c r="L16" s="12"/>
      <c r="M16" s="12"/>
      <c r="N16" s="12"/>
      <c r="O16" s="14">
        <f t="shared" si="1"/>
        <v>35.98</v>
      </c>
      <c r="P16" s="5"/>
      <c r="Q16" s="19"/>
    </row>
    <row r="17" spans="1:17" s="2" customFormat="1" ht="12">
      <c r="A17" s="5" t="s">
        <v>780</v>
      </c>
      <c r="B17" s="17" t="s">
        <v>749</v>
      </c>
      <c r="C17" s="5" t="s">
        <v>782</v>
      </c>
      <c r="D17" s="5" t="s">
        <v>783</v>
      </c>
      <c r="E17" s="18" t="s">
        <v>758</v>
      </c>
      <c r="F17" s="5">
        <v>112</v>
      </c>
      <c r="G17" s="5">
        <v>12</v>
      </c>
      <c r="H17" s="14">
        <f>0.85+0.005*F17</f>
        <v>1.4100000000000001</v>
      </c>
      <c r="I17" s="14">
        <f t="shared" si="0"/>
        <v>16.92</v>
      </c>
      <c r="J17" s="5">
        <v>24</v>
      </c>
      <c r="K17" s="5">
        <v>3</v>
      </c>
      <c r="L17" s="12">
        <f t="shared" si="2"/>
        <v>37.333333333333336</v>
      </c>
      <c r="M17" s="12">
        <f t="shared" si="3"/>
        <v>1.0977777777777777</v>
      </c>
      <c r="N17" s="12">
        <f t="shared" si="4"/>
        <v>79.03999999999999</v>
      </c>
      <c r="O17" s="14">
        <f t="shared" si="1"/>
        <v>95.96</v>
      </c>
      <c r="P17" s="18"/>
      <c r="Q17" s="20"/>
    </row>
    <row r="18" spans="1:17" s="2" customFormat="1" ht="12">
      <c r="A18" s="5" t="s">
        <v>780</v>
      </c>
      <c r="B18" s="17" t="s">
        <v>749</v>
      </c>
      <c r="C18" s="5" t="s">
        <v>781</v>
      </c>
      <c r="D18" s="5" t="s">
        <v>767</v>
      </c>
      <c r="E18" s="18" t="s">
        <v>752</v>
      </c>
      <c r="F18" s="5">
        <v>67</v>
      </c>
      <c r="G18" s="5">
        <v>16</v>
      </c>
      <c r="H18" s="14">
        <v>1.2</v>
      </c>
      <c r="I18" s="14">
        <f t="shared" si="0"/>
        <v>19.2</v>
      </c>
      <c r="J18" s="5"/>
      <c r="K18" s="5"/>
      <c r="L18" s="12"/>
      <c r="M18" s="12"/>
      <c r="N18" s="12"/>
      <c r="O18" s="14">
        <f t="shared" si="1"/>
        <v>19.2</v>
      </c>
      <c r="P18" s="5"/>
      <c r="Q18" s="19"/>
    </row>
    <row r="19" spans="1:17" s="2" customFormat="1" ht="12">
      <c r="A19" s="5" t="s">
        <v>784</v>
      </c>
      <c r="B19" s="5" t="s">
        <v>785</v>
      </c>
      <c r="C19" s="5" t="s">
        <v>786</v>
      </c>
      <c r="D19" s="5" t="s">
        <v>762</v>
      </c>
      <c r="E19" s="18" t="s">
        <v>758</v>
      </c>
      <c r="F19" s="5">
        <v>82</v>
      </c>
      <c r="G19" s="5">
        <v>6</v>
      </c>
      <c r="H19" s="14">
        <f>0.85+0.005*F19</f>
        <v>1.26</v>
      </c>
      <c r="I19" s="14">
        <f t="shared" si="0"/>
        <v>7.5600000000000005</v>
      </c>
      <c r="J19" s="5"/>
      <c r="K19" s="5"/>
      <c r="L19" s="12"/>
      <c r="M19" s="12"/>
      <c r="N19" s="12"/>
      <c r="O19" s="14">
        <f t="shared" si="1"/>
        <v>7.5600000000000005</v>
      </c>
      <c r="P19" s="5"/>
      <c r="Q19" s="19"/>
    </row>
    <row r="20" spans="1:17" s="2" customFormat="1" ht="12">
      <c r="A20" s="5" t="s">
        <v>784</v>
      </c>
      <c r="B20" s="5" t="s">
        <v>785</v>
      </c>
      <c r="C20" s="5" t="s">
        <v>787</v>
      </c>
      <c r="D20" s="5" t="s">
        <v>770</v>
      </c>
      <c r="E20" s="18" t="s">
        <v>752</v>
      </c>
      <c r="F20" s="5">
        <v>99</v>
      </c>
      <c r="G20" s="5">
        <v>6</v>
      </c>
      <c r="H20" s="14">
        <f>0.85+0.005*F20</f>
        <v>1.345</v>
      </c>
      <c r="I20" s="14">
        <f t="shared" si="0"/>
        <v>8.07</v>
      </c>
      <c r="J20" s="5"/>
      <c r="K20" s="5"/>
      <c r="L20" s="12"/>
      <c r="M20" s="12"/>
      <c r="N20" s="12"/>
      <c r="O20" s="14">
        <f t="shared" si="1"/>
        <v>8.07</v>
      </c>
      <c r="P20" s="5"/>
      <c r="Q20" s="19"/>
    </row>
    <row r="21" spans="1:17" s="2" customFormat="1" ht="12">
      <c r="A21" s="5" t="s">
        <v>788</v>
      </c>
      <c r="B21" s="17" t="s">
        <v>749</v>
      </c>
      <c r="C21" s="5" t="s">
        <v>789</v>
      </c>
      <c r="D21" s="5" t="s">
        <v>783</v>
      </c>
      <c r="E21" s="18" t="s">
        <v>771</v>
      </c>
      <c r="F21" s="5">
        <v>45</v>
      </c>
      <c r="G21" s="5"/>
      <c r="H21" s="14"/>
      <c r="I21" s="14"/>
      <c r="J21" s="5">
        <v>28</v>
      </c>
      <c r="K21" s="5">
        <v>1</v>
      </c>
      <c r="L21" s="12">
        <f t="shared" si="2"/>
        <v>45</v>
      </c>
      <c r="M21" s="12">
        <f t="shared" si="3"/>
        <v>1.2</v>
      </c>
      <c r="N21" s="12">
        <f t="shared" si="4"/>
        <v>33.6</v>
      </c>
      <c r="O21" s="14">
        <f t="shared" si="1"/>
        <v>33.6</v>
      </c>
      <c r="P21" s="5"/>
      <c r="Q21" s="19"/>
    </row>
    <row r="22" spans="1:17" s="2" customFormat="1" ht="12">
      <c r="A22" s="5" t="s">
        <v>788</v>
      </c>
      <c r="B22" s="17" t="s">
        <v>749</v>
      </c>
      <c r="C22" s="5" t="s">
        <v>790</v>
      </c>
      <c r="D22" s="5" t="s">
        <v>762</v>
      </c>
      <c r="E22" s="18" t="s">
        <v>752</v>
      </c>
      <c r="F22" s="5">
        <v>66</v>
      </c>
      <c r="G22" s="5">
        <v>30</v>
      </c>
      <c r="H22" s="14">
        <v>1.2</v>
      </c>
      <c r="I22" s="14">
        <f t="shared" si="0"/>
        <v>36</v>
      </c>
      <c r="J22" s="5">
        <v>10</v>
      </c>
      <c r="K22" s="5">
        <v>2</v>
      </c>
      <c r="L22" s="12">
        <f t="shared" si="2"/>
        <v>33</v>
      </c>
      <c r="M22" s="12">
        <f t="shared" si="3"/>
        <v>1.04</v>
      </c>
      <c r="N22" s="12">
        <f t="shared" si="4"/>
        <v>20.8</v>
      </c>
      <c r="O22" s="14">
        <f t="shared" si="1"/>
        <v>56.8</v>
      </c>
      <c r="P22" s="5"/>
      <c r="Q22" s="19"/>
    </row>
    <row r="23" spans="1:17" s="2" customFormat="1" ht="12">
      <c r="A23" s="5" t="s">
        <v>788</v>
      </c>
      <c r="B23" s="17" t="s">
        <v>749</v>
      </c>
      <c r="C23" s="5" t="s">
        <v>791</v>
      </c>
      <c r="D23" s="5" t="s">
        <v>774</v>
      </c>
      <c r="E23" s="18" t="s">
        <v>752</v>
      </c>
      <c r="F23" s="5">
        <v>85</v>
      </c>
      <c r="G23" s="5"/>
      <c r="H23" s="14"/>
      <c r="I23" s="14">
        <f t="shared" si="0"/>
        <v>0</v>
      </c>
      <c r="J23" s="5">
        <v>12</v>
      </c>
      <c r="K23" s="5">
        <v>2</v>
      </c>
      <c r="L23" s="12">
        <f t="shared" si="2"/>
        <v>42.5</v>
      </c>
      <c r="M23" s="12">
        <f t="shared" si="3"/>
        <v>1.1666666666666667</v>
      </c>
      <c r="N23" s="12">
        <f t="shared" si="4"/>
        <v>28</v>
      </c>
      <c r="O23" s="14">
        <f t="shared" si="1"/>
        <v>28</v>
      </c>
      <c r="P23" s="5"/>
      <c r="Q23" s="19"/>
    </row>
    <row r="24" spans="1:17" s="2" customFormat="1" ht="12">
      <c r="A24" s="5" t="s">
        <v>788</v>
      </c>
      <c r="B24" s="17" t="s">
        <v>749</v>
      </c>
      <c r="C24" s="5" t="s">
        <v>792</v>
      </c>
      <c r="D24" s="5" t="s">
        <v>762</v>
      </c>
      <c r="E24" s="18" t="s">
        <v>752</v>
      </c>
      <c r="F24" s="5">
        <v>28</v>
      </c>
      <c r="G24" s="5">
        <v>28</v>
      </c>
      <c r="H24" s="14">
        <v>1.2</v>
      </c>
      <c r="I24" s="14">
        <f t="shared" si="0"/>
        <v>33.6</v>
      </c>
      <c r="J24" s="5"/>
      <c r="K24" s="5"/>
      <c r="L24" s="12"/>
      <c r="M24" s="12"/>
      <c r="N24" s="12">
        <f t="shared" si="4"/>
        <v>0</v>
      </c>
      <c r="O24" s="14">
        <f t="shared" si="1"/>
        <v>33.6</v>
      </c>
      <c r="P24" s="5"/>
      <c r="Q24" s="19"/>
    </row>
    <row r="25" spans="1:17" s="2" customFormat="1" ht="12">
      <c r="A25" s="5" t="s">
        <v>793</v>
      </c>
      <c r="B25" s="17" t="s">
        <v>765</v>
      </c>
      <c r="C25" s="5" t="s">
        <v>794</v>
      </c>
      <c r="D25" s="5" t="s">
        <v>757</v>
      </c>
      <c r="E25" s="18" t="s">
        <v>758</v>
      </c>
      <c r="F25" s="5">
        <v>66</v>
      </c>
      <c r="G25" s="5"/>
      <c r="H25" s="14"/>
      <c r="I25" s="14">
        <f t="shared" si="0"/>
        <v>0</v>
      </c>
      <c r="J25" s="5">
        <v>4</v>
      </c>
      <c r="K25" s="5">
        <v>1</v>
      </c>
      <c r="L25" s="12">
        <f t="shared" si="2"/>
        <v>66</v>
      </c>
      <c r="M25" s="12">
        <f t="shared" si="3"/>
        <v>1.48</v>
      </c>
      <c r="N25" s="12">
        <f t="shared" si="4"/>
        <v>5.92</v>
      </c>
      <c r="O25" s="14">
        <f t="shared" si="1"/>
        <v>5.92</v>
      </c>
      <c r="P25" s="5"/>
      <c r="Q25" s="19"/>
    </row>
    <row r="26" spans="1:17" s="2" customFormat="1" ht="12">
      <c r="A26" s="5" t="s">
        <v>793</v>
      </c>
      <c r="B26" s="17" t="s">
        <v>765</v>
      </c>
      <c r="C26" s="5" t="s">
        <v>795</v>
      </c>
      <c r="D26" s="5" t="s">
        <v>757</v>
      </c>
      <c r="E26" s="18" t="s">
        <v>771</v>
      </c>
      <c r="F26" s="5">
        <v>43</v>
      </c>
      <c r="G26" s="5"/>
      <c r="H26" s="14"/>
      <c r="I26" s="14">
        <f t="shared" si="0"/>
        <v>0</v>
      </c>
      <c r="J26" s="5">
        <v>20</v>
      </c>
      <c r="K26" s="5">
        <v>1</v>
      </c>
      <c r="L26" s="12">
        <f t="shared" si="2"/>
        <v>43</v>
      </c>
      <c r="M26" s="12">
        <f t="shared" si="3"/>
        <v>1.1733333333333333</v>
      </c>
      <c r="N26" s="12">
        <f t="shared" si="4"/>
        <v>23.46666666666667</v>
      </c>
      <c r="O26" s="14">
        <f t="shared" si="1"/>
        <v>23.46666666666667</v>
      </c>
      <c r="P26" s="5"/>
      <c r="Q26" s="19"/>
    </row>
    <row r="27" spans="1:17" s="2" customFormat="1" ht="12">
      <c r="A27" s="5" t="s">
        <v>793</v>
      </c>
      <c r="B27" s="17" t="s">
        <v>765</v>
      </c>
      <c r="C27" s="5" t="s">
        <v>796</v>
      </c>
      <c r="D27" s="5" t="s">
        <v>797</v>
      </c>
      <c r="E27" s="18" t="s">
        <v>771</v>
      </c>
      <c r="F27" s="5">
        <v>101</v>
      </c>
      <c r="G27" s="5"/>
      <c r="H27" s="14">
        <f>0.85+0.005*F27</f>
        <v>1.355</v>
      </c>
      <c r="I27" s="14">
        <f t="shared" si="0"/>
        <v>0</v>
      </c>
      <c r="J27" s="5">
        <v>6</v>
      </c>
      <c r="K27" s="5">
        <v>1</v>
      </c>
      <c r="L27" s="12">
        <f t="shared" si="2"/>
        <v>101</v>
      </c>
      <c r="M27" s="12">
        <f t="shared" si="3"/>
        <v>1.9466666666666668</v>
      </c>
      <c r="N27" s="12">
        <f t="shared" si="4"/>
        <v>11.68</v>
      </c>
      <c r="O27" s="14">
        <f t="shared" si="1"/>
        <v>11.68</v>
      </c>
      <c r="P27" s="5"/>
      <c r="Q27" s="19"/>
    </row>
    <row r="28" spans="1:17" s="2" customFormat="1" ht="12">
      <c r="A28" s="5" t="s">
        <v>798</v>
      </c>
      <c r="B28" s="17" t="s">
        <v>749</v>
      </c>
      <c r="C28" s="5" t="s">
        <v>799</v>
      </c>
      <c r="D28" s="5" t="s">
        <v>751</v>
      </c>
      <c r="E28" s="18" t="s">
        <v>758</v>
      </c>
      <c r="F28" s="5">
        <v>80</v>
      </c>
      <c r="G28" s="5">
        <v>4</v>
      </c>
      <c r="H28" s="14">
        <f>0.85+0.005*F28</f>
        <v>1.25</v>
      </c>
      <c r="I28" s="14">
        <f t="shared" si="0"/>
        <v>5</v>
      </c>
      <c r="J28" s="5"/>
      <c r="K28" s="5"/>
      <c r="L28" s="12"/>
      <c r="M28" s="12"/>
      <c r="N28" s="12"/>
      <c r="O28" s="14">
        <f t="shared" si="1"/>
        <v>5</v>
      </c>
      <c r="P28" s="5"/>
      <c r="Q28" s="19"/>
    </row>
    <row r="29" spans="1:17" s="37" customFormat="1" ht="14.25">
      <c r="A29" s="31" t="s">
        <v>798</v>
      </c>
      <c r="B29" s="31" t="s">
        <v>749</v>
      </c>
      <c r="C29" s="31" t="s">
        <v>800</v>
      </c>
      <c r="D29" s="31" t="s">
        <v>762</v>
      </c>
      <c r="E29" s="32" t="s">
        <v>752</v>
      </c>
      <c r="F29" s="32">
        <v>62</v>
      </c>
      <c r="G29" s="32">
        <v>10</v>
      </c>
      <c r="H29" s="33">
        <v>1.2</v>
      </c>
      <c r="I29" s="33">
        <f t="shared" si="0"/>
        <v>12</v>
      </c>
      <c r="J29" s="34"/>
      <c r="K29" s="34"/>
      <c r="L29" s="35"/>
      <c r="M29" s="35"/>
      <c r="N29" s="35"/>
      <c r="O29" s="33">
        <f t="shared" si="1"/>
        <v>12</v>
      </c>
      <c r="P29" s="34"/>
      <c r="Q29" s="36"/>
    </row>
    <row r="30" spans="1:17" s="2" customFormat="1" ht="12">
      <c r="A30" s="5" t="s">
        <v>801</v>
      </c>
      <c r="B30" s="17" t="s">
        <v>785</v>
      </c>
      <c r="C30" s="5" t="s">
        <v>802</v>
      </c>
      <c r="D30" s="5" t="s">
        <v>770</v>
      </c>
      <c r="E30" s="18" t="s">
        <v>752</v>
      </c>
      <c r="F30" s="5">
        <v>99</v>
      </c>
      <c r="G30" s="5">
        <v>24</v>
      </c>
      <c r="H30" s="14">
        <f>0.85+0.005*F30</f>
        <v>1.345</v>
      </c>
      <c r="I30" s="14">
        <f t="shared" si="0"/>
        <v>32.28</v>
      </c>
      <c r="J30" s="5">
        <v>6</v>
      </c>
      <c r="K30" s="5">
        <v>2</v>
      </c>
      <c r="L30" s="12">
        <f t="shared" si="2"/>
        <v>49.5</v>
      </c>
      <c r="M30" s="12">
        <f t="shared" si="3"/>
        <v>1.26</v>
      </c>
      <c r="N30" s="12">
        <f t="shared" si="4"/>
        <v>15.120000000000001</v>
      </c>
      <c r="O30" s="14">
        <f t="shared" si="1"/>
        <v>47.400000000000006</v>
      </c>
      <c r="P30" s="5"/>
      <c r="Q30" s="19"/>
    </row>
    <row r="31" spans="1:17" s="2" customFormat="1" ht="12">
      <c r="A31" s="5" t="s">
        <v>803</v>
      </c>
      <c r="B31" s="17" t="s">
        <v>749</v>
      </c>
      <c r="C31" s="5" t="s">
        <v>804</v>
      </c>
      <c r="D31" s="5" t="s">
        <v>770</v>
      </c>
      <c r="E31" s="18" t="s">
        <v>758</v>
      </c>
      <c r="F31" s="5">
        <v>99</v>
      </c>
      <c r="G31" s="5"/>
      <c r="H31" s="14"/>
      <c r="I31" s="14"/>
      <c r="J31" s="5">
        <v>20</v>
      </c>
      <c r="K31" s="5">
        <v>2</v>
      </c>
      <c r="L31" s="12">
        <f t="shared" si="2"/>
        <v>49.5</v>
      </c>
      <c r="M31" s="12">
        <f t="shared" si="3"/>
        <v>1.26</v>
      </c>
      <c r="N31" s="12">
        <f t="shared" si="4"/>
        <v>50.4</v>
      </c>
      <c r="O31" s="14">
        <f t="shared" si="1"/>
        <v>50.4</v>
      </c>
      <c r="P31" s="5"/>
      <c r="Q31" s="19"/>
    </row>
    <row r="32" spans="1:17" s="2" customFormat="1" ht="12">
      <c r="A32" s="5" t="s">
        <v>803</v>
      </c>
      <c r="B32" s="17" t="s">
        <v>749</v>
      </c>
      <c r="C32" s="5" t="s">
        <v>805</v>
      </c>
      <c r="D32" s="5" t="s">
        <v>751</v>
      </c>
      <c r="E32" s="18" t="s">
        <v>771</v>
      </c>
      <c r="F32" s="5">
        <v>71</v>
      </c>
      <c r="G32" s="5">
        <v>24</v>
      </c>
      <c r="H32" s="14">
        <f>0.85+0.005*F32</f>
        <v>1.205</v>
      </c>
      <c r="I32" s="14">
        <f t="shared" si="0"/>
        <v>28.92</v>
      </c>
      <c r="J32" s="5">
        <v>16</v>
      </c>
      <c r="K32" s="5">
        <v>2</v>
      </c>
      <c r="L32" s="12">
        <f t="shared" si="2"/>
        <v>35.5</v>
      </c>
      <c r="M32" s="12">
        <f t="shared" si="3"/>
        <v>1.0733333333333333</v>
      </c>
      <c r="N32" s="12">
        <f t="shared" si="4"/>
        <v>34.346666666666664</v>
      </c>
      <c r="O32" s="14">
        <f t="shared" si="1"/>
        <v>63.266666666666666</v>
      </c>
      <c r="P32" s="5"/>
      <c r="Q32" s="19"/>
    </row>
    <row r="33" spans="1:17" s="2" customFormat="1" ht="12">
      <c r="A33" s="5" t="s">
        <v>803</v>
      </c>
      <c r="B33" s="17" t="s">
        <v>749</v>
      </c>
      <c r="C33" s="5" t="s">
        <v>806</v>
      </c>
      <c r="D33" s="5" t="s">
        <v>770</v>
      </c>
      <c r="E33" s="18" t="s">
        <v>752</v>
      </c>
      <c r="F33" s="5">
        <v>99</v>
      </c>
      <c r="G33" s="5"/>
      <c r="H33" s="14"/>
      <c r="I33" s="14"/>
      <c r="J33" s="5">
        <v>12</v>
      </c>
      <c r="K33" s="5">
        <v>2</v>
      </c>
      <c r="L33" s="12">
        <f t="shared" si="2"/>
        <v>49.5</v>
      </c>
      <c r="M33" s="12">
        <f t="shared" si="3"/>
        <v>1.26</v>
      </c>
      <c r="N33" s="12">
        <f t="shared" si="4"/>
        <v>30.240000000000002</v>
      </c>
      <c r="O33" s="14">
        <f t="shared" si="1"/>
        <v>30.240000000000002</v>
      </c>
      <c r="P33" s="5"/>
      <c r="Q33" s="19"/>
    </row>
    <row r="34" spans="1:17" s="2" customFormat="1" ht="12">
      <c r="A34" s="5" t="s">
        <v>807</v>
      </c>
      <c r="B34" s="17" t="s">
        <v>749</v>
      </c>
      <c r="C34" s="5" t="s">
        <v>808</v>
      </c>
      <c r="D34" s="5" t="s">
        <v>762</v>
      </c>
      <c r="E34" s="18" t="s">
        <v>758</v>
      </c>
      <c r="F34" s="5">
        <v>109</v>
      </c>
      <c r="G34" s="5">
        <v>18</v>
      </c>
      <c r="H34" s="14">
        <f>0.85+0.005*F34</f>
        <v>1.395</v>
      </c>
      <c r="I34" s="14">
        <f t="shared" si="0"/>
        <v>25.11</v>
      </c>
      <c r="J34" s="5"/>
      <c r="K34" s="5"/>
      <c r="L34" s="12"/>
      <c r="M34" s="12"/>
      <c r="N34" s="12"/>
      <c r="O34" s="14">
        <f t="shared" si="1"/>
        <v>25.11</v>
      </c>
      <c r="P34" s="5"/>
      <c r="Q34" s="19"/>
    </row>
    <row r="35" spans="1:17" s="2" customFormat="1" ht="12">
      <c r="A35" s="5" t="s">
        <v>807</v>
      </c>
      <c r="B35" s="17" t="s">
        <v>749</v>
      </c>
      <c r="C35" s="5" t="s">
        <v>809</v>
      </c>
      <c r="D35" s="5" t="s">
        <v>757</v>
      </c>
      <c r="E35" s="18" t="s">
        <v>758</v>
      </c>
      <c r="F35" s="5">
        <v>87</v>
      </c>
      <c r="G35" s="5">
        <v>24</v>
      </c>
      <c r="H35" s="14">
        <f>0.85+0.005*F35</f>
        <v>1.285</v>
      </c>
      <c r="I35" s="14">
        <f t="shared" si="0"/>
        <v>30.839999999999996</v>
      </c>
      <c r="J35" s="5">
        <v>6</v>
      </c>
      <c r="K35" s="5">
        <v>1</v>
      </c>
      <c r="L35" s="12">
        <f t="shared" si="2"/>
        <v>87</v>
      </c>
      <c r="M35" s="12">
        <f t="shared" si="3"/>
        <v>1.76</v>
      </c>
      <c r="N35" s="12">
        <f t="shared" si="4"/>
        <v>10.56</v>
      </c>
      <c r="O35" s="14">
        <f t="shared" si="1"/>
        <v>41.4</v>
      </c>
      <c r="P35" s="5"/>
      <c r="Q35" s="19"/>
    </row>
    <row r="36" spans="1:17" s="2" customFormat="1" ht="12">
      <c r="A36" s="5" t="s">
        <v>807</v>
      </c>
      <c r="B36" s="17" t="s">
        <v>749</v>
      </c>
      <c r="C36" s="5" t="s">
        <v>808</v>
      </c>
      <c r="D36" s="5" t="s">
        <v>810</v>
      </c>
      <c r="E36" s="18" t="s">
        <v>771</v>
      </c>
      <c r="F36" s="5">
        <v>63</v>
      </c>
      <c r="G36" s="5">
        <v>18</v>
      </c>
      <c r="H36" s="14">
        <v>1.2</v>
      </c>
      <c r="I36" s="14">
        <f t="shared" si="0"/>
        <v>21.599999999999998</v>
      </c>
      <c r="J36" s="5"/>
      <c r="K36" s="5"/>
      <c r="L36" s="12"/>
      <c r="M36" s="12"/>
      <c r="N36" s="12"/>
      <c r="O36" s="14">
        <f t="shared" si="1"/>
        <v>21.599999999999998</v>
      </c>
      <c r="P36" s="5"/>
      <c r="Q36" s="19"/>
    </row>
    <row r="37" spans="1:17" s="2" customFormat="1" ht="12">
      <c r="A37" s="5" t="s">
        <v>807</v>
      </c>
      <c r="B37" s="17" t="s">
        <v>749</v>
      </c>
      <c r="C37" s="5" t="s">
        <v>811</v>
      </c>
      <c r="D37" s="5" t="s">
        <v>751</v>
      </c>
      <c r="E37" s="18" t="s">
        <v>771</v>
      </c>
      <c r="F37" s="5">
        <v>80</v>
      </c>
      <c r="G37" s="5">
        <v>40</v>
      </c>
      <c r="H37" s="14">
        <f>0.85+0.005*F37</f>
        <v>1.25</v>
      </c>
      <c r="I37" s="14">
        <f t="shared" si="0"/>
        <v>50</v>
      </c>
      <c r="J37" s="5"/>
      <c r="K37" s="5"/>
      <c r="L37" s="12"/>
      <c r="M37" s="12"/>
      <c r="N37" s="12"/>
      <c r="O37" s="14">
        <f t="shared" si="1"/>
        <v>50</v>
      </c>
      <c r="P37" s="5"/>
      <c r="Q37" s="19"/>
    </row>
    <row r="38" spans="1:17" s="2" customFormat="1" ht="12">
      <c r="A38" s="5" t="s">
        <v>807</v>
      </c>
      <c r="B38" s="17" t="s">
        <v>749</v>
      </c>
      <c r="C38" s="5" t="s">
        <v>795</v>
      </c>
      <c r="D38" s="5" t="s">
        <v>757</v>
      </c>
      <c r="E38" s="18" t="s">
        <v>771</v>
      </c>
      <c r="F38" s="5">
        <v>43</v>
      </c>
      <c r="G38" s="5">
        <v>10</v>
      </c>
      <c r="H38" s="14">
        <v>1.2</v>
      </c>
      <c r="I38" s="14">
        <f t="shared" si="0"/>
        <v>12</v>
      </c>
      <c r="J38" s="5"/>
      <c r="K38" s="5"/>
      <c r="L38" s="12"/>
      <c r="M38" s="12"/>
      <c r="N38" s="12"/>
      <c r="O38" s="14">
        <f t="shared" si="1"/>
        <v>12</v>
      </c>
      <c r="P38" s="5"/>
      <c r="Q38" s="19"/>
    </row>
    <row r="39" spans="1:17" s="2" customFormat="1" ht="12">
      <c r="A39" s="5" t="s">
        <v>807</v>
      </c>
      <c r="B39" s="17" t="s">
        <v>749</v>
      </c>
      <c r="C39" s="5" t="s">
        <v>812</v>
      </c>
      <c r="D39" s="5" t="s">
        <v>751</v>
      </c>
      <c r="E39" s="18" t="s">
        <v>752</v>
      </c>
      <c r="F39" s="5">
        <v>71</v>
      </c>
      <c r="G39" s="5">
        <v>16</v>
      </c>
      <c r="H39" s="14">
        <f>0.85+0.005*F39</f>
        <v>1.205</v>
      </c>
      <c r="I39" s="14">
        <f t="shared" si="0"/>
        <v>19.28</v>
      </c>
      <c r="J39" s="5">
        <v>4</v>
      </c>
      <c r="K39" s="5">
        <v>1</v>
      </c>
      <c r="L39" s="12">
        <f t="shared" si="2"/>
        <v>71</v>
      </c>
      <c r="M39" s="12">
        <f t="shared" si="3"/>
        <v>1.5466666666666669</v>
      </c>
      <c r="N39" s="12">
        <f t="shared" si="4"/>
        <v>6.186666666666667</v>
      </c>
      <c r="O39" s="14">
        <f t="shared" si="1"/>
        <v>25.46666666666667</v>
      </c>
      <c r="P39" s="5"/>
      <c r="Q39" s="19"/>
    </row>
    <row r="40" spans="1:17" s="2" customFormat="1" ht="12">
      <c r="A40" s="5" t="s">
        <v>807</v>
      </c>
      <c r="B40" s="17" t="s">
        <v>749</v>
      </c>
      <c r="C40" s="5" t="s">
        <v>813</v>
      </c>
      <c r="D40" s="5" t="s">
        <v>757</v>
      </c>
      <c r="E40" s="18" t="s">
        <v>752</v>
      </c>
      <c r="F40" s="5">
        <v>43</v>
      </c>
      <c r="G40" s="5">
        <v>10</v>
      </c>
      <c r="H40" s="14">
        <v>1.2</v>
      </c>
      <c r="I40" s="14">
        <f t="shared" si="0"/>
        <v>12</v>
      </c>
      <c r="J40" s="5">
        <v>20</v>
      </c>
      <c r="K40" s="5">
        <v>1</v>
      </c>
      <c r="L40" s="12">
        <f t="shared" si="2"/>
        <v>43</v>
      </c>
      <c r="M40" s="12">
        <f t="shared" si="3"/>
        <v>1.1733333333333333</v>
      </c>
      <c r="N40" s="12">
        <f t="shared" si="4"/>
        <v>23.46666666666667</v>
      </c>
      <c r="O40" s="14">
        <f t="shared" si="1"/>
        <v>35.46666666666667</v>
      </c>
      <c r="P40" s="5"/>
      <c r="Q40" s="19"/>
    </row>
    <row r="41" spans="1:17" s="2" customFormat="1" ht="12">
      <c r="A41" s="5" t="s">
        <v>814</v>
      </c>
      <c r="B41" s="17" t="s">
        <v>754</v>
      </c>
      <c r="C41" s="5" t="s">
        <v>786</v>
      </c>
      <c r="D41" s="5" t="s">
        <v>762</v>
      </c>
      <c r="E41" s="18" t="s">
        <v>758</v>
      </c>
      <c r="F41" s="5">
        <v>82</v>
      </c>
      <c r="G41" s="5">
        <v>24</v>
      </c>
      <c r="H41" s="14">
        <f>0.85+0.005*F41</f>
        <v>1.26</v>
      </c>
      <c r="I41" s="14">
        <f t="shared" si="0"/>
        <v>30.240000000000002</v>
      </c>
      <c r="J41" s="5"/>
      <c r="K41" s="5"/>
      <c r="L41" s="12"/>
      <c r="M41" s="12"/>
      <c r="N41" s="12"/>
      <c r="O41" s="14">
        <f t="shared" si="1"/>
        <v>30.240000000000002</v>
      </c>
      <c r="P41" s="5"/>
      <c r="Q41" s="19"/>
    </row>
    <row r="42" spans="1:17" s="2" customFormat="1" ht="12">
      <c r="A42" s="5" t="s">
        <v>814</v>
      </c>
      <c r="B42" s="17" t="s">
        <v>754</v>
      </c>
      <c r="C42" s="5" t="s">
        <v>791</v>
      </c>
      <c r="D42" s="5" t="s">
        <v>815</v>
      </c>
      <c r="E42" s="18" t="s">
        <v>758</v>
      </c>
      <c r="F42" s="5">
        <v>40</v>
      </c>
      <c r="G42" s="5">
        <v>40</v>
      </c>
      <c r="H42" s="14">
        <v>1.2</v>
      </c>
      <c r="I42" s="14">
        <f t="shared" si="0"/>
        <v>48</v>
      </c>
      <c r="J42" s="5">
        <v>12</v>
      </c>
      <c r="K42" s="5">
        <v>1</v>
      </c>
      <c r="L42" s="12">
        <f t="shared" si="2"/>
        <v>40</v>
      </c>
      <c r="M42" s="12">
        <f t="shared" si="3"/>
        <v>1.1333333333333333</v>
      </c>
      <c r="N42" s="12">
        <f t="shared" si="4"/>
        <v>13.6</v>
      </c>
      <c r="O42" s="14">
        <f t="shared" si="1"/>
        <v>61.6</v>
      </c>
      <c r="P42" s="5"/>
      <c r="Q42" s="19"/>
    </row>
    <row r="43" spans="1:17" s="2" customFormat="1" ht="12">
      <c r="A43" s="5" t="s">
        <v>814</v>
      </c>
      <c r="B43" s="17" t="s">
        <v>754</v>
      </c>
      <c r="C43" s="5" t="s">
        <v>789</v>
      </c>
      <c r="D43" s="5" t="s">
        <v>816</v>
      </c>
      <c r="E43" s="18" t="s">
        <v>771</v>
      </c>
      <c r="F43" s="5">
        <v>45</v>
      </c>
      <c r="G43" s="5"/>
      <c r="H43" s="14"/>
      <c r="I43" s="14"/>
      <c r="J43" s="5">
        <v>28</v>
      </c>
      <c r="K43" s="5">
        <v>1</v>
      </c>
      <c r="L43" s="12">
        <f t="shared" si="2"/>
        <v>45</v>
      </c>
      <c r="M43" s="12">
        <f t="shared" si="3"/>
        <v>1.2</v>
      </c>
      <c r="N43" s="12">
        <f t="shared" si="4"/>
        <v>33.6</v>
      </c>
      <c r="O43" s="14">
        <f t="shared" si="1"/>
        <v>33.6</v>
      </c>
      <c r="P43" s="5"/>
      <c r="Q43" s="19"/>
    </row>
    <row r="44" spans="1:17" s="2" customFormat="1" ht="12">
      <c r="A44" s="5" t="s">
        <v>814</v>
      </c>
      <c r="B44" s="17" t="s">
        <v>754</v>
      </c>
      <c r="C44" s="5" t="s">
        <v>817</v>
      </c>
      <c r="D44" s="5" t="s">
        <v>751</v>
      </c>
      <c r="E44" s="18" t="s">
        <v>752</v>
      </c>
      <c r="F44" s="5">
        <v>80</v>
      </c>
      <c r="G44" s="5">
        <v>20</v>
      </c>
      <c r="H44" s="14">
        <f>0.85+0.005*F44</f>
        <v>1.25</v>
      </c>
      <c r="I44" s="14">
        <f t="shared" si="0"/>
        <v>25</v>
      </c>
      <c r="J44" s="5"/>
      <c r="K44" s="5"/>
      <c r="L44" s="12"/>
      <c r="M44" s="12"/>
      <c r="N44" s="12"/>
      <c r="O44" s="14">
        <f t="shared" si="1"/>
        <v>25</v>
      </c>
      <c r="P44" s="5"/>
      <c r="Q44" s="19"/>
    </row>
    <row r="45" spans="1:17" s="2" customFormat="1" ht="12">
      <c r="A45" s="5" t="s">
        <v>814</v>
      </c>
      <c r="B45" s="17" t="s">
        <v>754</v>
      </c>
      <c r="C45" s="5" t="s">
        <v>787</v>
      </c>
      <c r="D45" s="5" t="s">
        <v>770</v>
      </c>
      <c r="E45" s="18" t="s">
        <v>752</v>
      </c>
      <c r="F45" s="5">
        <v>99</v>
      </c>
      <c r="G45" s="5">
        <v>42</v>
      </c>
      <c r="H45" s="14">
        <f>0.85+0.005*F45</f>
        <v>1.345</v>
      </c>
      <c r="I45" s="14">
        <f t="shared" si="0"/>
        <v>56.49</v>
      </c>
      <c r="J45" s="5">
        <v>12</v>
      </c>
      <c r="K45" s="5">
        <v>3</v>
      </c>
      <c r="L45" s="12">
        <f t="shared" si="2"/>
        <v>33</v>
      </c>
      <c r="M45" s="12">
        <f t="shared" si="3"/>
        <v>1.04</v>
      </c>
      <c r="N45" s="12">
        <f t="shared" si="4"/>
        <v>37.44</v>
      </c>
      <c r="O45" s="14">
        <f t="shared" si="1"/>
        <v>93.93</v>
      </c>
      <c r="P45" s="5"/>
      <c r="Q45" s="19"/>
    </row>
    <row r="46" spans="1:17" s="2" customFormat="1" ht="12">
      <c r="A46" s="5" t="s">
        <v>814</v>
      </c>
      <c r="B46" s="17" t="s">
        <v>754</v>
      </c>
      <c r="C46" s="5" t="s">
        <v>792</v>
      </c>
      <c r="D46" s="5" t="s">
        <v>762</v>
      </c>
      <c r="E46" s="18" t="s">
        <v>752</v>
      </c>
      <c r="F46" s="5">
        <v>28</v>
      </c>
      <c r="G46" s="5">
        <v>28</v>
      </c>
      <c r="H46" s="14">
        <v>1.2</v>
      </c>
      <c r="I46" s="14">
        <f t="shared" si="0"/>
        <v>33.6</v>
      </c>
      <c r="J46" s="5"/>
      <c r="K46" s="5"/>
      <c r="L46" s="12"/>
      <c r="M46" s="12"/>
      <c r="N46" s="12"/>
      <c r="O46" s="14">
        <f t="shared" si="1"/>
        <v>33.6</v>
      </c>
      <c r="P46" s="5"/>
      <c r="Q46" s="19"/>
    </row>
    <row r="47" spans="1:17" s="2" customFormat="1" ht="12">
      <c r="A47" s="5" t="s">
        <v>818</v>
      </c>
      <c r="B47" s="17" t="s">
        <v>749</v>
      </c>
      <c r="C47" s="5" t="s">
        <v>804</v>
      </c>
      <c r="D47" s="5" t="s">
        <v>770</v>
      </c>
      <c r="E47" s="18" t="s">
        <v>758</v>
      </c>
      <c r="F47" s="5">
        <v>99</v>
      </c>
      <c r="G47" s="5">
        <v>36</v>
      </c>
      <c r="H47" s="14">
        <f>0.85+0.005*F47</f>
        <v>1.345</v>
      </c>
      <c r="I47" s="14">
        <f t="shared" si="0"/>
        <v>48.42</v>
      </c>
      <c r="J47" s="5"/>
      <c r="K47" s="5"/>
      <c r="L47" s="12"/>
      <c r="M47" s="12"/>
      <c r="N47" s="12"/>
      <c r="O47" s="14">
        <f t="shared" si="1"/>
        <v>48.42</v>
      </c>
      <c r="P47" s="5"/>
      <c r="Q47" s="19"/>
    </row>
    <row r="48" spans="1:17" s="2" customFormat="1" ht="12">
      <c r="A48" s="5" t="s">
        <v>818</v>
      </c>
      <c r="B48" s="17" t="s">
        <v>749</v>
      </c>
      <c r="C48" s="5" t="s">
        <v>819</v>
      </c>
      <c r="D48" s="5" t="s">
        <v>751</v>
      </c>
      <c r="E48" s="18" t="s">
        <v>752</v>
      </c>
      <c r="F48" s="5">
        <v>80</v>
      </c>
      <c r="G48" s="5">
        <v>34</v>
      </c>
      <c r="H48" s="14">
        <f>0.85+0.005*F48</f>
        <v>1.25</v>
      </c>
      <c r="I48" s="14">
        <f t="shared" si="0"/>
        <v>42.5</v>
      </c>
      <c r="J48" s="5">
        <v>16</v>
      </c>
      <c r="K48" s="5">
        <v>2</v>
      </c>
      <c r="L48" s="12">
        <f t="shared" si="2"/>
        <v>40</v>
      </c>
      <c r="M48" s="12">
        <f t="shared" si="3"/>
        <v>1.1333333333333333</v>
      </c>
      <c r="N48" s="12">
        <f t="shared" si="4"/>
        <v>36.266666666666666</v>
      </c>
      <c r="O48" s="14">
        <f t="shared" si="1"/>
        <v>78.76666666666667</v>
      </c>
      <c r="P48" s="5"/>
      <c r="Q48" s="19"/>
    </row>
    <row r="49" spans="1:17" s="2" customFormat="1" ht="12">
      <c r="A49" s="5" t="s">
        <v>820</v>
      </c>
      <c r="B49" s="17" t="s">
        <v>754</v>
      </c>
      <c r="C49" s="5" t="s">
        <v>821</v>
      </c>
      <c r="D49" s="5" t="s">
        <v>783</v>
      </c>
      <c r="E49" s="18" t="s">
        <v>758</v>
      </c>
      <c r="F49" s="5">
        <v>112</v>
      </c>
      <c r="G49" s="5">
        <v>22</v>
      </c>
      <c r="H49" s="14">
        <f>0.85+0.005*F49</f>
        <v>1.4100000000000001</v>
      </c>
      <c r="I49" s="14">
        <f t="shared" si="0"/>
        <v>31.020000000000003</v>
      </c>
      <c r="J49" s="5">
        <v>12</v>
      </c>
      <c r="K49" s="5">
        <v>4</v>
      </c>
      <c r="L49" s="12">
        <f t="shared" si="2"/>
        <v>28</v>
      </c>
      <c r="M49" s="12">
        <f>1+(L49/30-1)*0.6</f>
        <v>0.96</v>
      </c>
      <c r="N49" s="12">
        <f t="shared" si="4"/>
        <v>46.08</v>
      </c>
      <c r="O49" s="14">
        <f t="shared" si="1"/>
        <v>77.1</v>
      </c>
      <c r="P49" s="5"/>
      <c r="Q49" s="19"/>
    </row>
    <row r="50" spans="1:17" s="2" customFormat="1" ht="12">
      <c r="A50" s="5" t="s">
        <v>820</v>
      </c>
      <c r="B50" s="17" t="s">
        <v>754</v>
      </c>
      <c r="C50" s="5" t="s">
        <v>822</v>
      </c>
      <c r="D50" s="5" t="s">
        <v>783</v>
      </c>
      <c r="E50" s="18" t="s">
        <v>752</v>
      </c>
      <c r="F50" s="5">
        <v>12</v>
      </c>
      <c r="G50" s="5"/>
      <c r="H50" s="14"/>
      <c r="I50" s="14"/>
      <c r="J50" s="5">
        <v>28</v>
      </c>
      <c r="K50" s="5">
        <v>1</v>
      </c>
      <c r="L50" s="12">
        <f t="shared" si="2"/>
        <v>12</v>
      </c>
      <c r="M50" s="12">
        <f>1+(L50/30-1)*0.6</f>
        <v>0.64</v>
      </c>
      <c r="N50" s="12">
        <f t="shared" si="4"/>
        <v>17.92</v>
      </c>
      <c r="O50" s="14">
        <f t="shared" si="1"/>
        <v>17.92</v>
      </c>
      <c r="P50" s="5"/>
      <c r="Q50" s="19"/>
    </row>
    <row r="51" spans="1:17" s="2" customFormat="1" ht="12">
      <c r="A51" s="5" t="s">
        <v>820</v>
      </c>
      <c r="B51" s="17" t="s">
        <v>754</v>
      </c>
      <c r="C51" s="5" t="s">
        <v>823</v>
      </c>
      <c r="D51" s="5" t="s">
        <v>757</v>
      </c>
      <c r="E51" s="18" t="s">
        <v>752</v>
      </c>
      <c r="F51" s="5">
        <v>30</v>
      </c>
      <c r="G51" s="5">
        <v>34</v>
      </c>
      <c r="H51" s="14">
        <v>1.2</v>
      </c>
      <c r="I51" s="14">
        <f t="shared" si="0"/>
        <v>40.8</v>
      </c>
      <c r="J51" s="5"/>
      <c r="K51" s="5"/>
      <c r="L51" s="12"/>
      <c r="M51" s="12"/>
      <c r="N51" s="12"/>
      <c r="O51" s="14">
        <f t="shared" si="1"/>
        <v>40.8</v>
      </c>
      <c r="P51" s="5"/>
      <c r="Q51" s="19"/>
    </row>
    <row r="52" spans="1:17" s="2" customFormat="1" ht="12">
      <c r="A52" s="5" t="s">
        <v>824</v>
      </c>
      <c r="B52" s="17" t="s">
        <v>785</v>
      </c>
      <c r="C52" s="5" t="s">
        <v>779</v>
      </c>
      <c r="D52" s="5" t="s">
        <v>770</v>
      </c>
      <c r="E52" s="18" t="s">
        <v>752</v>
      </c>
      <c r="F52" s="5">
        <v>99</v>
      </c>
      <c r="G52" s="5">
        <v>32</v>
      </c>
      <c r="H52" s="14">
        <f>0.85+0.005*F52</f>
        <v>1.345</v>
      </c>
      <c r="I52" s="14">
        <f t="shared" si="0"/>
        <v>43.04</v>
      </c>
      <c r="J52" s="5"/>
      <c r="K52" s="5"/>
      <c r="L52" s="12"/>
      <c r="M52" s="12"/>
      <c r="N52" s="12"/>
      <c r="O52" s="14">
        <f t="shared" si="1"/>
        <v>43.04</v>
      </c>
      <c r="P52" s="5"/>
      <c r="Q52" s="19"/>
    </row>
    <row r="53" spans="1:17" s="2" customFormat="1" ht="12">
      <c r="A53" s="5" t="s">
        <v>824</v>
      </c>
      <c r="B53" s="17" t="s">
        <v>785</v>
      </c>
      <c r="C53" s="5" t="s">
        <v>825</v>
      </c>
      <c r="D53" s="5" t="s">
        <v>770</v>
      </c>
      <c r="E53" s="18" t="s">
        <v>752</v>
      </c>
      <c r="F53" s="5">
        <v>87</v>
      </c>
      <c r="G53" s="5">
        <v>6</v>
      </c>
      <c r="H53" s="14">
        <f>0.85+0.005*F53</f>
        <v>1.285</v>
      </c>
      <c r="I53" s="14">
        <f t="shared" si="0"/>
        <v>7.709999999999999</v>
      </c>
      <c r="J53" s="5"/>
      <c r="K53" s="5"/>
      <c r="L53" s="12"/>
      <c r="M53" s="12"/>
      <c r="N53" s="12"/>
      <c r="O53" s="14">
        <f t="shared" si="1"/>
        <v>7.709999999999999</v>
      </c>
      <c r="P53" s="5"/>
      <c r="Q53" s="19"/>
    </row>
    <row r="54" spans="1:17" s="2" customFormat="1" ht="12">
      <c r="A54" s="5" t="s">
        <v>826</v>
      </c>
      <c r="B54" s="17" t="s">
        <v>765</v>
      </c>
      <c r="C54" s="5" t="s">
        <v>766</v>
      </c>
      <c r="D54" s="5" t="s">
        <v>767</v>
      </c>
      <c r="E54" s="18" t="s">
        <v>758</v>
      </c>
      <c r="F54" s="5">
        <v>22</v>
      </c>
      <c r="G54" s="5"/>
      <c r="H54" s="14"/>
      <c r="I54" s="14"/>
      <c r="J54" s="5">
        <v>10</v>
      </c>
      <c r="K54" s="5">
        <v>2</v>
      </c>
      <c r="L54" s="12">
        <f t="shared" si="2"/>
        <v>11</v>
      </c>
      <c r="M54" s="12">
        <f>1+(L54/30-1)*0.6</f>
        <v>0.6200000000000001</v>
      </c>
      <c r="N54" s="12">
        <f t="shared" si="4"/>
        <v>12.400000000000002</v>
      </c>
      <c r="O54" s="14">
        <f t="shared" si="1"/>
        <v>12.400000000000002</v>
      </c>
      <c r="P54" s="5"/>
      <c r="Q54" s="19"/>
    </row>
    <row r="55" spans="1:17" s="2" customFormat="1" ht="12">
      <c r="A55" s="5" t="s">
        <v>826</v>
      </c>
      <c r="B55" s="17" t="s">
        <v>765</v>
      </c>
      <c r="C55" s="5" t="s">
        <v>799</v>
      </c>
      <c r="D55" s="5" t="s">
        <v>751</v>
      </c>
      <c r="E55" s="18" t="s">
        <v>758</v>
      </c>
      <c r="F55" s="5">
        <v>80</v>
      </c>
      <c r="G55" s="5"/>
      <c r="H55" s="14"/>
      <c r="I55" s="14"/>
      <c r="J55" s="5">
        <v>4</v>
      </c>
      <c r="K55" s="5">
        <v>2</v>
      </c>
      <c r="L55" s="12">
        <f t="shared" si="2"/>
        <v>40</v>
      </c>
      <c r="M55" s="12">
        <f t="shared" si="3"/>
        <v>1.1333333333333333</v>
      </c>
      <c r="N55" s="12">
        <f t="shared" si="4"/>
        <v>9.066666666666666</v>
      </c>
      <c r="O55" s="14">
        <f t="shared" si="1"/>
        <v>9.066666666666666</v>
      </c>
      <c r="P55" s="5"/>
      <c r="Q55" s="19"/>
    </row>
    <row r="56" spans="1:17" s="2" customFormat="1" ht="12">
      <c r="A56" s="5" t="s">
        <v>826</v>
      </c>
      <c r="B56" s="17" t="s">
        <v>765</v>
      </c>
      <c r="C56" s="5" t="s">
        <v>768</v>
      </c>
      <c r="D56" s="5" t="s">
        <v>762</v>
      </c>
      <c r="E56" s="18" t="s">
        <v>758</v>
      </c>
      <c r="F56" s="5">
        <v>70</v>
      </c>
      <c r="G56" s="5"/>
      <c r="H56" s="14"/>
      <c r="I56" s="14"/>
      <c r="J56" s="5">
        <v>5</v>
      </c>
      <c r="K56" s="5">
        <v>2</v>
      </c>
      <c r="L56" s="12">
        <f t="shared" si="2"/>
        <v>35</v>
      </c>
      <c r="M56" s="12">
        <f t="shared" si="3"/>
        <v>1.0666666666666667</v>
      </c>
      <c r="N56" s="12">
        <f t="shared" si="4"/>
        <v>10.666666666666666</v>
      </c>
      <c r="O56" s="14">
        <f t="shared" si="1"/>
        <v>10.666666666666666</v>
      </c>
      <c r="P56" s="5"/>
      <c r="Q56" s="19"/>
    </row>
    <row r="57" spans="1:17" s="2" customFormat="1" ht="12">
      <c r="A57" s="5" t="s">
        <v>826</v>
      </c>
      <c r="B57" s="17" t="s">
        <v>765</v>
      </c>
      <c r="C57" s="5" t="s">
        <v>827</v>
      </c>
      <c r="D57" s="5" t="s">
        <v>770</v>
      </c>
      <c r="E57" s="18" t="s">
        <v>771</v>
      </c>
      <c r="F57" s="5">
        <v>100</v>
      </c>
      <c r="G57" s="5"/>
      <c r="H57" s="14"/>
      <c r="I57" s="14"/>
      <c r="J57" s="5">
        <v>6</v>
      </c>
      <c r="K57" s="5">
        <v>2</v>
      </c>
      <c r="L57" s="12">
        <f t="shared" si="2"/>
        <v>50</v>
      </c>
      <c r="M57" s="12">
        <f t="shared" si="3"/>
        <v>1.2666666666666666</v>
      </c>
      <c r="N57" s="12">
        <f t="shared" si="4"/>
        <v>15.2</v>
      </c>
      <c r="O57" s="14">
        <f t="shared" si="1"/>
        <v>15.2</v>
      </c>
      <c r="P57" s="5"/>
      <c r="Q57" s="19"/>
    </row>
    <row r="58" spans="1:17" s="2" customFormat="1" ht="12">
      <c r="A58" s="5" t="s">
        <v>826</v>
      </c>
      <c r="B58" s="17" t="s">
        <v>765</v>
      </c>
      <c r="C58" s="5" t="s">
        <v>800</v>
      </c>
      <c r="D58" s="5" t="s">
        <v>762</v>
      </c>
      <c r="E58" s="18" t="s">
        <v>752</v>
      </c>
      <c r="F58" s="5">
        <v>62</v>
      </c>
      <c r="G58" s="5"/>
      <c r="H58" s="14"/>
      <c r="I58" s="14"/>
      <c r="J58" s="5">
        <v>10</v>
      </c>
      <c r="K58" s="5">
        <v>2</v>
      </c>
      <c r="L58" s="12">
        <f t="shared" si="2"/>
        <v>31</v>
      </c>
      <c r="M58" s="12">
        <f t="shared" si="3"/>
        <v>1.0133333333333334</v>
      </c>
      <c r="N58" s="12">
        <f t="shared" si="4"/>
        <v>20.26666666666667</v>
      </c>
      <c r="O58" s="14">
        <f t="shared" si="1"/>
        <v>20.26666666666667</v>
      </c>
      <c r="P58" s="5"/>
      <c r="Q58" s="19"/>
    </row>
    <row r="59" spans="1:17" s="2" customFormat="1" ht="12">
      <c r="A59" s="5" t="s">
        <v>828</v>
      </c>
      <c r="B59" s="17" t="s">
        <v>785</v>
      </c>
      <c r="C59" s="5" t="s">
        <v>781</v>
      </c>
      <c r="D59" s="5" t="s">
        <v>757</v>
      </c>
      <c r="E59" s="18" t="s">
        <v>758</v>
      </c>
      <c r="F59" s="5">
        <v>87</v>
      </c>
      <c r="G59" s="5">
        <v>22</v>
      </c>
      <c r="H59" s="14">
        <f>0.85+0.005*F59</f>
        <v>1.285</v>
      </c>
      <c r="I59" s="14">
        <f t="shared" si="0"/>
        <v>28.27</v>
      </c>
      <c r="J59" s="5"/>
      <c r="K59" s="5"/>
      <c r="L59" s="12"/>
      <c r="M59" s="12"/>
      <c r="N59" s="12"/>
      <c r="O59" s="14">
        <f t="shared" si="1"/>
        <v>28.27</v>
      </c>
      <c r="P59" s="5"/>
      <c r="Q59" s="19"/>
    </row>
    <row r="60" spans="1:17" s="2" customFormat="1" ht="12">
      <c r="A60" s="5" t="s">
        <v>828</v>
      </c>
      <c r="B60" s="17" t="s">
        <v>785</v>
      </c>
      <c r="C60" s="5" t="s">
        <v>829</v>
      </c>
      <c r="D60" s="5" t="s">
        <v>751</v>
      </c>
      <c r="E60" s="18" t="s">
        <v>752</v>
      </c>
      <c r="F60" s="5">
        <v>71</v>
      </c>
      <c r="G60" s="5">
        <v>10</v>
      </c>
      <c r="H60" s="14">
        <f>0.85+0.005*F60</f>
        <v>1.205</v>
      </c>
      <c r="I60" s="14">
        <f t="shared" si="0"/>
        <v>12.05</v>
      </c>
      <c r="J60" s="5"/>
      <c r="K60" s="5"/>
      <c r="L60" s="12"/>
      <c r="M60" s="12"/>
      <c r="N60" s="12"/>
      <c r="O60" s="14">
        <f t="shared" si="1"/>
        <v>12.05</v>
      </c>
      <c r="P60" s="5"/>
      <c r="Q60" s="19"/>
    </row>
    <row r="61" spans="1:17" s="2" customFormat="1" ht="12">
      <c r="A61" s="5" t="s">
        <v>828</v>
      </c>
      <c r="B61" s="17" t="s">
        <v>785</v>
      </c>
      <c r="C61" s="5" t="s">
        <v>817</v>
      </c>
      <c r="D61" s="5" t="s">
        <v>751</v>
      </c>
      <c r="E61" s="18" t="s">
        <v>752</v>
      </c>
      <c r="F61" s="5">
        <v>80</v>
      </c>
      <c r="G61" s="5">
        <v>20</v>
      </c>
      <c r="H61" s="14">
        <f>0.85+0.005*F61</f>
        <v>1.25</v>
      </c>
      <c r="I61" s="14">
        <f t="shared" si="0"/>
        <v>25</v>
      </c>
      <c r="J61" s="5"/>
      <c r="K61" s="5"/>
      <c r="L61" s="12"/>
      <c r="M61" s="12"/>
      <c r="N61" s="12"/>
      <c r="O61" s="14">
        <f t="shared" si="1"/>
        <v>25</v>
      </c>
      <c r="P61" s="5"/>
      <c r="Q61" s="19"/>
    </row>
    <row r="62" spans="1:17" s="2" customFormat="1" ht="12">
      <c r="A62" s="5" t="s">
        <v>828</v>
      </c>
      <c r="B62" s="17" t="s">
        <v>785</v>
      </c>
      <c r="C62" s="5" t="s">
        <v>781</v>
      </c>
      <c r="D62" s="5" t="s">
        <v>767</v>
      </c>
      <c r="E62" s="18" t="s">
        <v>752</v>
      </c>
      <c r="F62" s="5">
        <v>67</v>
      </c>
      <c r="G62" s="5">
        <v>14</v>
      </c>
      <c r="H62" s="14">
        <v>1.2</v>
      </c>
      <c r="I62" s="14">
        <f t="shared" si="0"/>
        <v>16.8</v>
      </c>
      <c r="J62" s="5"/>
      <c r="K62" s="5"/>
      <c r="L62" s="12"/>
      <c r="M62" s="12"/>
      <c r="N62" s="12"/>
      <c r="O62" s="14">
        <f t="shared" si="1"/>
        <v>16.8</v>
      </c>
      <c r="P62" s="5"/>
      <c r="Q62" s="19"/>
    </row>
    <row r="63" spans="1:17" s="2" customFormat="1" ht="12">
      <c r="A63" s="5" t="s">
        <v>830</v>
      </c>
      <c r="B63" s="17" t="s">
        <v>749</v>
      </c>
      <c r="C63" s="5" t="s">
        <v>831</v>
      </c>
      <c r="D63" s="5" t="s">
        <v>783</v>
      </c>
      <c r="E63" s="18" t="s">
        <v>758</v>
      </c>
      <c r="F63" s="5">
        <v>112</v>
      </c>
      <c r="G63" s="5">
        <v>52</v>
      </c>
      <c r="H63" s="14">
        <f>0.85+0.005*F63</f>
        <v>1.4100000000000001</v>
      </c>
      <c r="I63" s="14">
        <f t="shared" si="0"/>
        <v>73.32000000000001</v>
      </c>
      <c r="J63" s="5">
        <v>20</v>
      </c>
      <c r="K63" s="5">
        <v>1</v>
      </c>
      <c r="L63" s="12">
        <f t="shared" si="2"/>
        <v>112</v>
      </c>
      <c r="M63" s="12">
        <f t="shared" si="3"/>
        <v>2.0933333333333337</v>
      </c>
      <c r="N63" s="12">
        <f t="shared" si="4"/>
        <v>41.866666666666674</v>
      </c>
      <c r="O63" s="14">
        <f t="shared" si="1"/>
        <v>115.18666666666668</v>
      </c>
      <c r="P63" s="5"/>
      <c r="Q63" s="19"/>
    </row>
    <row r="64" spans="1:17" s="2" customFormat="1" ht="12">
      <c r="A64" s="5" t="s">
        <v>830</v>
      </c>
      <c r="B64" s="17" t="s">
        <v>749</v>
      </c>
      <c r="C64" s="5" t="s">
        <v>832</v>
      </c>
      <c r="D64" s="5" t="s">
        <v>783</v>
      </c>
      <c r="E64" s="18" t="s">
        <v>758</v>
      </c>
      <c r="F64" s="5">
        <v>61</v>
      </c>
      <c r="G64" s="5"/>
      <c r="H64" s="14"/>
      <c r="I64" s="14"/>
      <c r="J64" s="5">
        <v>28</v>
      </c>
      <c r="K64" s="5">
        <v>1</v>
      </c>
      <c r="L64" s="12">
        <f t="shared" si="2"/>
        <v>61</v>
      </c>
      <c r="M64" s="12">
        <f t="shared" si="3"/>
        <v>1.4133333333333333</v>
      </c>
      <c r="N64" s="12">
        <f t="shared" si="4"/>
        <v>39.57333333333333</v>
      </c>
      <c r="O64" s="14">
        <f t="shared" si="1"/>
        <v>39.57333333333333</v>
      </c>
      <c r="P64" s="5"/>
      <c r="Q64" s="19"/>
    </row>
    <row r="65" spans="1:17" s="2" customFormat="1" ht="12">
      <c r="A65" s="5" t="s">
        <v>830</v>
      </c>
      <c r="B65" s="17" t="s">
        <v>749</v>
      </c>
      <c r="C65" s="5" t="s">
        <v>781</v>
      </c>
      <c r="D65" s="5" t="s">
        <v>767</v>
      </c>
      <c r="E65" s="18" t="s">
        <v>752</v>
      </c>
      <c r="F65" s="5">
        <v>67</v>
      </c>
      <c r="G65" s="5">
        <v>10</v>
      </c>
      <c r="H65" s="14">
        <v>1.2</v>
      </c>
      <c r="I65" s="14">
        <f t="shared" si="0"/>
        <v>12</v>
      </c>
      <c r="J65" s="5"/>
      <c r="K65" s="5"/>
      <c r="L65" s="12"/>
      <c r="M65" s="12"/>
      <c r="N65" s="12">
        <f t="shared" si="4"/>
        <v>0</v>
      </c>
      <c r="O65" s="14">
        <f t="shared" si="1"/>
        <v>12</v>
      </c>
      <c r="P65" s="5"/>
      <c r="Q65" s="19"/>
    </row>
    <row r="66" spans="1:17" s="2" customFormat="1" ht="12">
      <c r="A66" s="5" t="s">
        <v>833</v>
      </c>
      <c r="B66" s="17" t="s">
        <v>749</v>
      </c>
      <c r="C66" s="5" t="s">
        <v>834</v>
      </c>
      <c r="D66" s="5" t="s">
        <v>835</v>
      </c>
      <c r="E66" s="18" t="s">
        <v>752</v>
      </c>
      <c r="F66" s="5">
        <v>117</v>
      </c>
      <c r="G66" s="5">
        <v>18</v>
      </c>
      <c r="H66" s="14">
        <f>0.85+0.005*F66</f>
        <v>1.435</v>
      </c>
      <c r="I66" s="14">
        <f t="shared" si="0"/>
        <v>25.830000000000002</v>
      </c>
      <c r="J66" s="5">
        <v>45</v>
      </c>
      <c r="K66" s="5">
        <v>1</v>
      </c>
      <c r="L66" s="12">
        <f t="shared" si="2"/>
        <v>117</v>
      </c>
      <c r="M66" s="12">
        <f t="shared" si="3"/>
        <v>2.16</v>
      </c>
      <c r="N66" s="12">
        <f t="shared" si="4"/>
        <v>97.2</v>
      </c>
      <c r="O66" s="14">
        <f t="shared" si="1"/>
        <v>123.03</v>
      </c>
      <c r="P66" s="5"/>
      <c r="Q66" s="19"/>
    </row>
    <row r="67" spans="1:17" s="2" customFormat="1" ht="12">
      <c r="A67" s="5" t="s">
        <v>836</v>
      </c>
      <c r="B67" s="17" t="s">
        <v>749</v>
      </c>
      <c r="C67" s="5" t="s">
        <v>773</v>
      </c>
      <c r="D67" s="5" t="s">
        <v>774</v>
      </c>
      <c r="E67" s="18" t="s">
        <v>752</v>
      </c>
      <c r="F67" s="5">
        <v>74</v>
      </c>
      <c r="G67" s="5">
        <v>4</v>
      </c>
      <c r="H67" s="14">
        <f>0.85+0.005*F67</f>
        <v>1.22</v>
      </c>
      <c r="I67" s="14">
        <f t="shared" si="0"/>
        <v>4.88</v>
      </c>
      <c r="J67" s="5"/>
      <c r="K67" s="5"/>
      <c r="L67" s="12"/>
      <c r="M67" s="12"/>
      <c r="N67" s="12">
        <f t="shared" si="4"/>
        <v>0</v>
      </c>
      <c r="O67" s="14">
        <f t="shared" si="1"/>
        <v>4.88</v>
      </c>
      <c r="P67" s="5"/>
      <c r="Q67" s="19"/>
    </row>
    <row r="68" spans="1:17" s="2" customFormat="1" ht="12">
      <c r="A68" s="5" t="s">
        <v>836</v>
      </c>
      <c r="B68" s="17" t="s">
        <v>749</v>
      </c>
      <c r="C68" s="5" t="s">
        <v>773</v>
      </c>
      <c r="D68" s="5" t="s">
        <v>775</v>
      </c>
      <c r="E68" s="18" t="s">
        <v>752</v>
      </c>
      <c r="F68" s="5">
        <v>125</v>
      </c>
      <c r="G68" s="5">
        <v>4</v>
      </c>
      <c r="H68" s="14">
        <f>0.85+0.005*F68</f>
        <v>1.475</v>
      </c>
      <c r="I68" s="14">
        <f aca="true" t="shared" si="5" ref="I68:I130">G68*H68</f>
        <v>5.9</v>
      </c>
      <c r="J68" s="5"/>
      <c r="K68" s="5"/>
      <c r="L68" s="12"/>
      <c r="M68" s="12"/>
      <c r="N68" s="12">
        <f t="shared" si="4"/>
        <v>0</v>
      </c>
      <c r="O68" s="14">
        <f aca="true" t="shared" si="6" ref="O68:O131">I68+N68</f>
        <v>5.9</v>
      </c>
      <c r="P68" s="5"/>
      <c r="Q68" s="19"/>
    </row>
    <row r="69" spans="1:17" s="2" customFormat="1" ht="12">
      <c r="A69" s="5" t="s">
        <v>837</v>
      </c>
      <c r="B69" s="17" t="s">
        <v>749</v>
      </c>
      <c r="C69" s="5" t="s">
        <v>838</v>
      </c>
      <c r="D69" s="5" t="s">
        <v>751</v>
      </c>
      <c r="E69" s="18" t="s">
        <v>758</v>
      </c>
      <c r="F69" s="5">
        <v>80</v>
      </c>
      <c r="G69" s="5">
        <v>8</v>
      </c>
      <c r="H69" s="14">
        <f>0.85+0.005*F69</f>
        <v>1.25</v>
      </c>
      <c r="I69" s="14">
        <f t="shared" si="5"/>
        <v>10</v>
      </c>
      <c r="J69" s="5">
        <v>20</v>
      </c>
      <c r="K69" s="5">
        <v>1</v>
      </c>
      <c r="L69" s="12">
        <f aca="true" t="shared" si="7" ref="L69:L132">F69/K69</f>
        <v>80</v>
      </c>
      <c r="M69" s="12">
        <f aca="true" t="shared" si="8" ref="M69:M131">1+(L69/30-1)*0.4</f>
        <v>1.6666666666666665</v>
      </c>
      <c r="N69" s="12">
        <f aca="true" t="shared" si="9" ref="N69:N132">J69*K69*M69</f>
        <v>33.33333333333333</v>
      </c>
      <c r="O69" s="14">
        <f t="shared" si="6"/>
        <v>43.33333333333333</v>
      </c>
      <c r="P69" s="5"/>
      <c r="Q69" s="19"/>
    </row>
    <row r="70" spans="1:17" s="2" customFormat="1" ht="12">
      <c r="A70" s="5" t="s">
        <v>837</v>
      </c>
      <c r="B70" s="17" t="s">
        <v>749</v>
      </c>
      <c r="C70" s="5" t="s">
        <v>839</v>
      </c>
      <c r="D70" s="5" t="s">
        <v>767</v>
      </c>
      <c r="E70" s="18" t="s">
        <v>758</v>
      </c>
      <c r="F70" s="5">
        <v>84</v>
      </c>
      <c r="G70" s="5">
        <v>30</v>
      </c>
      <c r="H70" s="14">
        <f>0.85+0.005*F70</f>
        <v>1.27</v>
      </c>
      <c r="I70" s="14">
        <f t="shared" si="5"/>
        <v>38.1</v>
      </c>
      <c r="J70" s="5"/>
      <c r="K70" s="5"/>
      <c r="L70" s="12"/>
      <c r="M70" s="12"/>
      <c r="N70" s="12">
        <f t="shared" si="9"/>
        <v>0</v>
      </c>
      <c r="O70" s="14">
        <f t="shared" si="6"/>
        <v>38.1</v>
      </c>
      <c r="P70" s="5"/>
      <c r="Q70" s="19"/>
    </row>
    <row r="71" spans="1:17" s="2" customFormat="1" ht="12">
      <c r="A71" s="5" t="s">
        <v>837</v>
      </c>
      <c r="B71" s="17" t="s">
        <v>749</v>
      </c>
      <c r="C71" s="5" t="s">
        <v>840</v>
      </c>
      <c r="D71" s="5" t="s">
        <v>841</v>
      </c>
      <c r="E71" s="18" t="s">
        <v>758</v>
      </c>
      <c r="F71" s="5">
        <v>131</v>
      </c>
      <c r="G71" s="5"/>
      <c r="H71" s="14"/>
      <c r="I71" s="14"/>
      <c r="J71" s="5">
        <v>48</v>
      </c>
      <c r="K71" s="5">
        <v>1.2</v>
      </c>
      <c r="L71" s="12">
        <f t="shared" si="7"/>
        <v>109.16666666666667</v>
      </c>
      <c r="M71" s="12">
        <f t="shared" si="8"/>
        <v>2.0555555555555554</v>
      </c>
      <c r="N71" s="12">
        <f t="shared" si="9"/>
        <v>118.39999999999998</v>
      </c>
      <c r="O71" s="14">
        <f t="shared" si="6"/>
        <v>118.39999999999998</v>
      </c>
      <c r="P71" s="5"/>
      <c r="Q71" s="19"/>
    </row>
    <row r="72" spans="1:17" s="2" customFormat="1" ht="12">
      <c r="A72" s="5" t="s">
        <v>842</v>
      </c>
      <c r="B72" s="17" t="s">
        <v>749</v>
      </c>
      <c r="C72" s="5" t="s">
        <v>843</v>
      </c>
      <c r="D72" s="5" t="s">
        <v>770</v>
      </c>
      <c r="E72" s="18" t="s">
        <v>752</v>
      </c>
      <c r="F72" s="5">
        <v>49</v>
      </c>
      <c r="G72" s="5"/>
      <c r="H72" s="14"/>
      <c r="I72" s="14"/>
      <c r="J72" s="5">
        <v>28</v>
      </c>
      <c r="K72" s="5">
        <v>1</v>
      </c>
      <c r="L72" s="12">
        <f t="shared" si="7"/>
        <v>49</v>
      </c>
      <c r="M72" s="12">
        <f t="shared" si="8"/>
        <v>1.2533333333333334</v>
      </c>
      <c r="N72" s="12">
        <f t="shared" si="9"/>
        <v>35.093333333333334</v>
      </c>
      <c r="O72" s="14">
        <f t="shared" si="6"/>
        <v>35.093333333333334</v>
      </c>
      <c r="P72" s="5"/>
      <c r="Q72" s="19"/>
    </row>
    <row r="73" spans="1:17" s="2" customFormat="1" ht="12">
      <c r="A73" s="5" t="s">
        <v>842</v>
      </c>
      <c r="B73" s="17" t="s">
        <v>749</v>
      </c>
      <c r="C73" s="5" t="s">
        <v>825</v>
      </c>
      <c r="D73" s="5" t="s">
        <v>770</v>
      </c>
      <c r="E73" s="18" t="s">
        <v>752</v>
      </c>
      <c r="F73" s="5">
        <v>87</v>
      </c>
      <c r="G73" s="5">
        <v>2</v>
      </c>
      <c r="H73" s="14">
        <f>0.85+0.005*F73</f>
        <v>1.285</v>
      </c>
      <c r="I73" s="14">
        <f t="shared" si="5"/>
        <v>2.57</v>
      </c>
      <c r="J73" s="5">
        <v>8</v>
      </c>
      <c r="K73" s="5">
        <v>1</v>
      </c>
      <c r="L73" s="12">
        <f t="shared" si="7"/>
        <v>87</v>
      </c>
      <c r="M73" s="12">
        <f t="shared" si="8"/>
        <v>1.76</v>
      </c>
      <c r="N73" s="12">
        <f t="shared" si="9"/>
        <v>14.08</v>
      </c>
      <c r="O73" s="14">
        <f t="shared" si="6"/>
        <v>16.65</v>
      </c>
      <c r="P73" s="5"/>
      <c r="Q73" s="19"/>
    </row>
    <row r="74" spans="1:17" s="2" customFormat="1" ht="12">
      <c r="A74" s="5" t="s">
        <v>844</v>
      </c>
      <c r="B74" s="5"/>
      <c r="C74" s="5" t="s">
        <v>845</v>
      </c>
      <c r="D74" s="5" t="s">
        <v>757</v>
      </c>
      <c r="E74" s="18" t="s">
        <v>752</v>
      </c>
      <c r="F74" s="5">
        <v>87</v>
      </c>
      <c r="G74" s="5">
        <v>16</v>
      </c>
      <c r="H74" s="14">
        <f>0.85+0.005*F74</f>
        <v>1.285</v>
      </c>
      <c r="I74" s="14">
        <f t="shared" si="5"/>
        <v>20.56</v>
      </c>
      <c r="J74" s="5">
        <v>4</v>
      </c>
      <c r="K74" s="5">
        <v>1</v>
      </c>
      <c r="L74" s="12">
        <f t="shared" si="7"/>
        <v>87</v>
      </c>
      <c r="M74" s="12">
        <f t="shared" si="8"/>
        <v>1.76</v>
      </c>
      <c r="N74" s="12">
        <f t="shared" si="9"/>
        <v>7.04</v>
      </c>
      <c r="O74" s="14">
        <f t="shared" si="6"/>
        <v>27.599999999999998</v>
      </c>
      <c r="P74" s="5"/>
      <c r="Q74" s="19"/>
    </row>
    <row r="75" spans="1:17" s="2" customFormat="1" ht="12">
      <c r="A75" s="5" t="s">
        <v>846</v>
      </c>
      <c r="B75" s="17" t="s">
        <v>749</v>
      </c>
      <c r="C75" s="5" t="s">
        <v>838</v>
      </c>
      <c r="D75" s="5" t="s">
        <v>751</v>
      </c>
      <c r="E75" s="18" t="s">
        <v>758</v>
      </c>
      <c r="F75" s="5">
        <v>80</v>
      </c>
      <c r="G75" s="5"/>
      <c r="H75" s="14"/>
      <c r="I75" s="14"/>
      <c r="J75" s="5">
        <v>20</v>
      </c>
      <c r="K75" s="5">
        <v>1</v>
      </c>
      <c r="L75" s="12">
        <f t="shared" si="7"/>
        <v>80</v>
      </c>
      <c r="M75" s="12">
        <f t="shared" si="8"/>
        <v>1.6666666666666665</v>
      </c>
      <c r="N75" s="12">
        <f t="shared" si="9"/>
        <v>33.33333333333333</v>
      </c>
      <c r="O75" s="14">
        <f t="shared" si="6"/>
        <v>33.33333333333333</v>
      </c>
      <c r="P75" s="5"/>
      <c r="Q75" s="19"/>
    </row>
    <row r="76" spans="1:17" s="2" customFormat="1" ht="12">
      <c r="A76" s="5" t="s">
        <v>846</v>
      </c>
      <c r="B76" s="17" t="s">
        <v>749</v>
      </c>
      <c r="C76" s="5" t="s">
        <v>840</v>
      </c>
      <c r="D76" s="5" t="s">
        <v>841</v>
      </c>
      <c r="E76" s="18" t="s">
        <v>758</v>
      </c>
      <c r="F76" s="5">
        <v>131</v>
      </c>
      <c r="G76" s="5"/>
      <c r="H76" s="14"/>
      <c r="I76" s="14"/>
      <c r="J76" s="5">
        <v>48</v>
      </c>
      <c r="K76" s="5">
        <v>1.8</v>
      </c>
      <c r="L76" s="12">
        <f t="shared" si="7"/>
        <v>72.77777777777777</v>
      </c>
      <c r="M76" s="12">
        <f t="shared" si="8"/>
        <v>1.5703703703703704</v>
      </c>
      <c r="N76" s="12">
        <f t="shared" si="9"/>
        <v>135.68</v>
      </c>
      <c r="O76" s="14">
        <f t="shared" si="6"/>
        <v>135.68</v>
      </c>
      <c r="P76" s="5"/>
      <c r="Q76" s="19"/>
    </row>
    <row r="77" spans="1:17" s="2" customFormat="1" ht="12">
      <c r="A77" s="5" t="s">
        <v>846</v>
      </c>
      <c r="B77" s="17" t="s">
        <v>749</v>
      </c>
      <c r="C77" s="5" t="s">
        <v>847</v>
      </c>
      <c r="D77" s="5" t="s">
        <v>767</v>
      </c>
      <c r="E77" s="18" t="s">
        <v>758</v>
      </c>
      <c r="F77" s="5">
        <v>83</v>
      </c>
      <c r="G77" s="5">
        <v>12</v>
      </c>
      <c r="H77" s="14">
        <f>0.85+0.005*F77</f>
        <v>1.2650000000000001</v>
      </c>
      <c r="I77" s="14">
        <f t="shared" si="5"/>
        <v>15.180000000000001</v>
      </c>
      <c r="J77" s="5"/>
      <c r="K77" s="5"/>
      <c r="L77" s="12"/>
      <c r="M77" s="12"/>
      <c r="N77" s="12"/>
      <c r="O77" s="14">
        <f t="shared" si="6"/>
        <v>15.180000000000001</v>
      </c>
      <c r="P77" s="5"/>
      <c r="Q77" s="19"/>
    </row>
    <row r="78" spans="1:17" s="2" customFormat="1" ht="12">
      <c r="A78" s="5" t="s">
        <v>846</v>
      </c>
      <c r="B78" s="17" t="s">
        <v>749</v>
      </c>
      <c r="C78" s="5" t="s">
        <v>848</v>
      </c>
      <c r="D78" s="5" t="s">
        <v>767</v>
      </c>
      <c r="E78" s="18" t="s">
        <v>752</v>
      </c>
      <c r="F78" s="5">
        <v>88</v>
      </c>
      <c r="G78" s="5">
        <v>4</v>
      </c>
      <c r="H78" s="14">
        <f>0.85+0.005*F78</f>
        <v>1.29</v>
      </c>
      <c r="I78" s="14">
        <f t="shared" si="5"/>
        <v>5.16</v>
      </c>
      <c r="J78" s="5"/>
      <c r="K78" s="5"/>
      <c r="L78" s="12"/>
      <c r="M78" s="12"/>
      <c r="N78" s="12"/>
      <c r="O78" s="14">
        <f t="shared" si="6"/>
        <v>5.16</v>
      </c>
      <c r="P78" s="5"/>
      <c r="Q78" s="19"/>
    </row>
    <row r="79" spans="1:17" s="2" customFormat="1" ht="12">
      <c r="A79" s="5" t="s">
        <v>849</v>
      </c>
      <c r="B79" s="17" t="s">
        <v>785</v>
      </c>
      <c r="C79" s="5" t="s">
        <v>850</v>
      </c>
      <c r="D79" s="5" t="s">
        <v>783</v>
      </c>
      <c r="E79" s="18" t="s">
        <v>758</v>
      </c>
      <c r="F79" s="5">
        <v>20</v>
      </c>
      <c r="G79" s="5">
        <v>36</v>
      </c>
      <c r="H79" s="14">
        <v>1.2</v>
      </c>
      <c r="I79" s="14">
        <f t="shared" si="5"/>
        <v>43.199999999999996</v>
      </c>
      <c r="J79" s="5">
        <v>4</v>
      </c>
      <c r="K79" s="5">
        <v>1</v>
      </c>
      <c r="L79" s="12">
        <f t="shared" si="7"/>
        <v>20</v>
      </c>
      <c r="M79" s="12">
        <f>1+(L79/30-1)*0.6</f>
        <v>0.8</v>
      </c>
      <c r="N79" s="12">
        <f t="shared" si="9"/>
        <v>3.2</v>
      </c>
      <c r="O79" s="14">
        <f t="shared" si="6"/>
        <v>46.4</v>
      </c>
      <c r="P79" s="5"/>
      <c r="Q79" s="19"/>
    </row>
    <row r="80" spans="1:17" s="2" customFormat="1" ht="12">
      <c r="A80" s="5" t="s">
        <v>849</v>
      </c>
      <c r="B80" s="17" t="s">
        <v>785</v>
      </c>
      <c r="C80" s="5" t="s">
        <v>822</v>
      </c>
      <c r="D80" s="5" t="s">
        <v>783</v>
      </c>
      <c r="E80" s="18" t="s">
        <v>752</v>
      </c>
      <c r="F80" s="5">
        <v>12</v>
      </c>
      <c r="G80" s="5"/>
      <c r="H80" s="14"/>
      <c r="I80" s="14"/>
      <c r="J80" s="5">
        <v>56</v>
      </c>
      <c r="K80" s="5">
        <v>1</v>
      </c>
      <c r="L80" s="12">
        <f t="shared" si="7"/>
        <v>12</v>
      </c>
      <c r="M80" s="12">
        <f>1+(L80/30-1)*0.6</f>
        <v>0.64</v>
      </c>
      <c r="N80" s="12">
        <f t="shared" si="9"/>
        <v>35.84</v>
      </c>
      <c r="O80" s="14">
        <f t="shared" si="6"/>
        <v>35.84</v>
      </c>
      <c r="P80" s="5"/>
      <c r="Q80" s="19"/>
    </row>
    <row r="81" spans="1:17" s="2" customFormat="1" ht="12">
      <c r="A81" s="5" t="s">
        <v>851</v>
      </c>
      <c r="B81" s="17" t="s">
        <v>785</v>
      </c>
      <c r="C81" s="5" t="s">
        <v>848</v>
      </c>
      <c r="D81" s="5" t="s">
        <v>767</v>
      </c>
      <c r="E81" s="18" t="s">
        <v>752</v>
      </c>
      <c r="F81" s="5">
        <v>88</v>
      </c>
      <c r="G81" s="5">
        <v>12</v>
      </c>
      <c r="H81" s="14">
        <f>0.85+0.005*F81</f>
        <v>1.29</v>
      </c>
      <c r="I81" s="14">
        <f t="shared" si="5"/>
        <v>15.48</v>
      </c>
      <c r="J81" s="5"/>
      <c r="K81" s="5"/>
      <c r="L81" s="12"/>
      <c r="M81" s="12"/>
      <c r="N81" s="12"/>
      <c r="O81" s="14">
        <f t="shared" si="6"/>
        <v>15.48</v>
      </c>
      <c r="P81" s="5"/>
      <c r="Q81" s="19"/>
    </row>
    <row r="82" spans="1:17" s="2" customFormat="1" ht="12">
      <c r="A82" s="5" t="s">
        <v>852</v>
      </c>
      <c r="B82" s="17" t="s">
        <v>785</v>
      </c>
      <c r="C82" s="5" t="s">
        <v>781</v>
      </c>
      <c r="D82" s="5" t="s">
        <v>757</v>
      </c>
      <c r="E82" s="18" t="s">
        <v>758</v>
      </c>
      <c r="F82" s="5">
        <v>87</v>
      </c>
      <c r="G82" s="5">
        <v>10</v>
      </c>
      <c r="H82" s="14">
        <f>0.85+0.005*F82</f>
        <v>1.285</v>
      </c>
      <c r="I82" s="14">
        <f t="shared" si="5"/>
        <v>12.85</v>
      </c>
      <c r="J82" s="5"/>
      <c r="K82" s="5"/>
      <c r="L82" s="12"/>
      <c r="M82" s="12"/>
      <c r="N82" s="12"/>
      <c r="O82" s="14">
        <f t="shared" si="6"/>
        <v>12.85</v>
      </c>
      <c r="P82" s="5"/>
      <c r="Q82" s="19"/>
    </row>
    <row r="83" spans="1:17" s="2" customFormat="1" ht="12">
      <c r="A83" s="5" t="s">
        <v>852</v>
      </c>
      <c r="B83" s="17" t="s">
        <v>785</v>
      </c>
      <c r="C83" s="5" t="s">
        <v>831</v>
      </c>
      <c r="D83" s="5" t="s">
        <v>783</v>
      </c>
      <c r="E83" s="18" t="s">
        <v>758</v>
      </c>
      <c r="F83" s="5">
        <v>112</v>
      </c>
      <c r="G83" s="5">
        <v>8</v>
      </c>
      <c r="H83" s="14">
        <f>0.85+0.005*F83</f>
        <v>1.4100000000000001</v>
      </c>
      <c r="I83" s="14">
        <f t="shared" si="5"/>
        <v>11.280000000000001</v>
      </c>
      <c r="J83" s="5"/>
      <c r="K83" s="5"/>
      <c r="L83" s="12"/>
      <c r="M83" s="12"/>
      <c r="N83" s="12"/>
      <c r="O83" s="14">
        <f t="shared" si="6"/>
        <v>11.280000000000001</v>
      </c>
      <c r="P83" s="5"/>
      <c r="Q83" s="19"/>
    </row>
    <row r="84" spans="1:17" s="2" customFormat="1" ht="12">
      <c r="A84" s="5" t="s">
        <v>853</v>
      </c>
      <c r="B84" s="17" t="s">
        <v>765</v>
      </c>
      <c r="C84" s="5" t="s">
        <v>854</v>
      </c>
      <c r="D84" s="5" t="s">
        <v>855</v>
      </c>
      <c r="E84" s="18" t="s">
        <v>758</v>
      </c>
      <c r="F84" s="5">
        <v>26</v>
      </c>
      <c r="G84" s="5"/>
      <c r="H84" s="14"/>
      <c r="I84" s="14"/>
      <c r="J84" s="5">
        <v>56</v>
      </c>
      <c r="K84" s="5">
        <v>1</v>
      </c>
      <c r="L84" s="12">
        <f t="shared" si="7"/>
        <v>26</v>
      </c>
      <c r="M84" s="12">
        <f>1+(L84/30-1)*0.6</f>
        <v>0.92</v>
      </c>
      <c r="N84" s="12">
        <f t="shared" si="9"/>
        <v>51.52</v>
      </c>
      <c r="O84" s="14">
        <f t="shared" si="6"/>
        <v>51.52</v>
      </c>
      <c r="P84" s="5"/>
      <c r="Q84" s="19"/>
    </row>
    <row r="85" spans="1:17" s="2" customFormat="1" ht="12">
      <c r="A85" s="5" t="s">
        <v>853</v>
      </c>
      <c r="B85" s="17" t="s">
        <v>765</v>
      </c>
      <c r="C85" s="5" t="s">
        <v>854</v>
      </c>
      <c r="D85" s="5" t="s">
        <v>856</v>
      </c>
      <c r="E85" s="18" t="s">
        <v>758</v>
      </c>
      <c r="F85" s="5">
        <v>27</v>
      </c>
      <c r="G85" s="5"/>
      <c r="H85" s="14"/>
      <c r="I85" s="14"/>
      <c r="J85" s="5">
        <v>56</v>
      </c>
      <c r="K85" s="5">
        <v>1</v>
      </c>
      <c r="L85" s="12">
        <f t="shared" si="7"/>
        <v>27</v>
      </c>
      <c r="M85" s="12">
        <f>1+(L85/30-1)*0.6</f>
        <v>0.9400000000000001</v>
      </c>
      <c r="N85" s="12">
        <f t="shared" si="9"/>
        <v>52.64</v>
      </c>
      <c r="O85" s="14">
        <f t="shared" si="6"/>
        <v>52.64</v>
      </c>
      <c r="P85" s="5"/>
      <c r="Q85" s="19"/>
    </row>
    <row r="86" spans="1:17" s="15" customFormat="1" ht="12">
      <c r="A86" s="5" t="s">
        <v>853</v>
      </c>
      <c r="B86" s="17" t="s">
        <v>765</v>
      </c>
      <c r="C86" s="5" t="s">
        <v>857</v>
      </c>
      <c r="D86" s="5" t="s">
        <v>810</v>
      </c>
      <c r="E86" s="18" t="s">
        <v>771</v>
      </c>
      <c r="F86" s="5">
        <v>26</v>
      </c>
      <c r="G86" s="22"/>
      <c r="H86" s="14"/>
      <c r="I86" s="14"/>
      <c r="J86" s="5">
        <v>56</v>
      </c>
      <c r="K86" s="5">
        <v>1</v>
      </c>
      <c r="L86" s="12">
        <f t="shared" si="7"/>
        <v>26</v>
      </c>
      <c r="M86" s="12">
        <f>1+(L86/30-1)*0.6</f>
        <v>0.92</v>
      </c>
      <c r="N86" s="12">
        <f t="shared" si="9"/>
        <v>51.52</v>
      </c>
      <c r="O86" s="14">
        <f t="shared" si="6"/>
        <v>51.52</v>
      </c>
      <c r="P86" s="5"/>
      <c r="Q86" s="19"/>
    </row>
    <row r="87" spans="1:17" s="2" customFormat="1" ht="12">
      <c r="A87" s="5" t="s">
        <v>853</v>
      </c>
      <c r="B87" s="17" t="s">
        <v>765</v>
      </c>
      <c r="C87" s="5" t="s">
        <v>789</v>
      </c>
      <c r="D87" s="5" t="s">
        <v>816</v>
      </c>
      <c r="E87" s="18" t="s">
        <v>771</v>
      </c>
      <c r="F87" s="5">
        <v>45</v>
      </c>
      <c r="G87" s="5"/>
      <c r="H87" s="14"/>
      <c r="I87" s="14"/>
      <c r="J87" s="5">
        <v>28</v>
      </c>
      <c r="K87" s="5">
        <v>1</v>
      </c>
      <c r="L87" s="12">
        <f t="shared" si="7"/>
        <v>45</v>
      </c>
      <c r="M87" s="12">
        <f t="shared" si="8"/>
        <v>1.2</v>
      </c>
      <c r="N87" s="12">
        <f t="shared" si="9"/>
        <v>33.6</v>
      </c>
      <c r="O87" s="14">
        <f t="shared" si="6"/>
        <v>33.6</v>
      </c>
      <c r="P87" s="5"/>
      <c r="Q87" s="19"/>
    </row>
    <row r="88" spans="1:17" s="2" customFormat="1" ht="12">
      <c r="A88" s="12" t="s">
        <v>853</v>
      </c>
      <c r="B88" s="17" t="s">
        <v>765</v>
      </c>
      <c r="C88" s="12" t="s">
        <v>792</v>
      </c>
      <c r="D88" s="12" t="s">
        <v>762</v>
      </c>
      <c r="E88" s="14" t="s">
        <v>752</v>
      </c>
      <c r="F88" s="12">
        <v>28</v>
      </c>
      <c r="G88" s="12"/>
      <c r="H88" s="14"/>
      <c r="I88" s="14"/>
      <c r="J88" s="12">
        <v>28</v>
      </c>
      <c r="K88" s="12">
        <v>1</v>
      </c>
      <c r="L88" s="12">
        <f t="shared" si="7"/>
        <v>28</v>
      </c>
      <c r="M88" s="12">
        <f>1+(L88/30-1)*0.6</f>
        <v>0.96</v>
      </c>
      <c r="N88" s="12">
        <f t="shared" si="9"/>
        <v>26.88</v>
      </c>
      <c r="O88" s="14">
        <f t="shared" si="6"/>
        <v>26.88</v>
      </c>
      <c r="P88" s="12"/>
      <c r="Q88" s="16"/>
    </row>
    <row r="89" spans="1:17" s="2" customFormat="1" ht="12">
      <c r="A89" s="5" t="s">
        <v>858</v>
      </c>
      <c r="B89" s="17" t="s">
        <v>754</v>
      </c>
      <c r="C89" s="5" t="s">
        <v>859</v>
      </c>
      <c r="D89" s="5" t="s">
        <v>783</v>
      </c>
      <c r="E89" s="18" t="s">
        <v>771</v>
      </c>
      <c r="F89" s="5">
        <v>35</v>
      </c>
      <c r="G89" s="5">
        <v>20</v>
      </c>
      <c r="H89" s="14">
        <v>1.2</v>
      </c>
      <c r="I89" s="14">
        <f t="shared" si="5"/>
        <v>24</v>
      </c>
      <c r="J89" s="5">
        <v>10</v>
      </c>
      <c r="K89" s="5">
        <v>2</v>
      </c>
      <c r="L89" s="12">
        <f t="shared" si="7"/>
        <v>17.5</v>
      </c>
      <c r="M89" s="12">
        <f>1+(L89/30-1)*0.6</f>
        <v>0.75</v>
      </c>
      <c r="N89" s="12">
        <f t="shared" si="9"/>
        <v>15</v>
      </c>
      <c r="O89" s="14">
        <f t="shared" si="6"/>
        <v>39</v>
      </c>
      <c r="P89" s="5"/>
      <c r="Q89" s="19"/>
    </row>
    <row r="90" spans="1:17" s="2" customFormat="1" ht="12">
      <c r="A90" s="5" t="s">
        <v>858</v>
      </c>
      <c r="B90" s="17" t="s">
        <v>754</v>
      </c>
      <c r="C90" s="5" t="s">
        <v>822</v>
      </c>
      <c r="D90" s="5" t="s">
        <v>783</v>
      </c>
      <c r="E90" s="18" t="s">
        <v>752</v>
      </c>
      <c r="F90" s="5">
        <v>12</v>
      </c>
      <c r="G90" s="5"/>
      <c r="H90" s="14"/>
      <c r="I90" s="14"/>
      <c r="J90" s="5">
        <v>28</v>
      </c>
      <c r="K90" s="5">
        <v>1</v>
      </c>
      <c r="L90" s="12">
        <f t="shared" si="7"/>
        <v>12</v>
      </c>
      <c r="M90" s="12">
        <f>1+(L90/30-1)*0.6</f>
        <v>0.64</v>
      </c>
      <c r="N90" s="12">
        <f t="shared" si="9"/>
        <v>17.92</v>
      </c>
      <c r="O90" s="14">
        <f t="shared" si="6"/>
        <v>17.92</v>
      </c>
      <c r="P90" s="5"/>
      <c r="Q90" s="19"/>
    </row>
    <row r="91" spans="1:17" s="2" customFormat="1" ht="12">
      <c r="A91" s="5" t="s">
        <v>860</v>
      </c>
      <c r="B91" s="17" t="s">
        <v>765</v>
      </c>
      <c r="C91" s="5" t="s">
        <v>861</v>
      </c>
      <c r="D91" s="5" t="s">
        <v>762</v>
      </c>
      <c r="E91" s="18" t="s">
        <v>758</v>
      </c>
      <c r="F91" s="5">
        <v>109</v>
      </c>
      <c r="G91" s="5"/>
      <c r="H91" s="14"/>
      <c r="I91" s="14"/>
      <c r="J91" s="5">
        <v>8</v>
      </c>
      <c r="K91" s="5">
        <v>3</v>
      </c>
      <c r="L91" s="12">
        <f t="shared" si="7"/>
        <v>36.333333333333336</v>
      </c>
      <c r="M91" s="12">
        <f t="shared" si="8"/>
        <v>1.0844444444444445</v>
      </c>
      <c r="N91" s="12">
        <f t="shared" si="9"/>
        <v>26.02666666666667</v>
      </c>
      <c r="O91" s="14">
        <f t="shared" si="6"/>
        <v>26.02666666666667</v>
      </c>
      <c r="P91" s="5"/>
      <c r="Q91" s="19"/>
    </row>
    <row r="92" spans="1:17" s="2" customFormat="1" ht="12">
      <c r="A92" s="5" t="s">
        <v>862</v>
      </c>
      <c r="B92" s="17" t="s">
        <v>749</v>
      </c>
      <c r="C92" s="5" t="s">
        <v>863</v>
      </c>
      <c r="D92" s="5" t="s">
        <v>762</v>
      </c>
      <c r="E92" s="18" t="s">
        <v>758</v>
      </c>
      <c r="F92" s="5">
        <v>83</v>
      </c>
      <c r="G92" s="5">
        <v>14</v>
      </c>
      <c r="H92" s="14">
        <f>0.85+0.005*F92</f>
        <v>1.2650000000000001</v>
      </c>
      <c r="I92" s="14">
        <f t="shared" si="5"/>
        <v>17.71</v>
      </c>
      <c r="J92" s="5">
        <v>6</v>
      </c>
      <c r="K92" s="5">
        <v>2</v>
      </c>
      <c r="L92" s="12">
        <f t="shared" si="7"/>
        <v>41.5</v>
      </c>
      <c r="M92" s="12">
        <f t="shared" si="8"/>
        <v>1.1533333333333333</v>
      </c>
      <c r="N92" s="12">
        <f t="shared" si="9"/>
        <v>13.84</v>
      </c>
      <c r="O92" s="14">
        <f t="shared" si="6"/>
        <v>31.55</v>
      </c>
      <c r="P92" s="5"/>
      <c r="Q92" s="19"/>
    </row>
    <row r="93" spans="1:17" s="2" customFormat="1" ht="12">
      <c r="A93" s="5" t="s">
        <v>862</v>
      </c>
      <c r="B93" s="17" t="s">
        <v>749</v>
      </c>
      <c r="C93" s="5" t="s">
        <v>864</v>
      </c>
      <c r="D93" s="5" t="s">
        <v>757</v>
      </c>
      <c r="E93" s="18" t="s">
        <v>771</v>
      </c>
      <c r="F93" s="5">
        <v>54</v>
      </c>
      <c r="G93" s="5">
        <v>25</v>
      </c>
      <c r="H93" s="14">
        <v>1.2</v>
      </c>
      <c r="I93" s="14">
        <f t="shared" si="5"/>
        <v>30</v>
      </c>
      <c r="J93" s="5">
        <v>6</v>
      </c>
      <c r="K93" s="5">
        <v>2</v>
      </c>
      <c r="L93" s="12">
        <f t="shared" si="7"/>
        <v>27</v>
      </c>
      <c r="M93" s="12">
        <f>1+(L93/30-1)*0.6</f>
        <v>0.9400000000000001</v>
      </c>
      <c r="N93" s="12">
        <f t="shared" si="9"/>
        <v>11.280000000000001</v>
      </c>
      <c r="O93" s="14">
        <f t="shared" si="6"/>
        <v>41.28</v>
      </c>
      <c r="P93" s="5"/>
      <c r="Q93" s="19"/>
    </row>
    <row r="94" spans="1:17" s="2" customFormat="1" ht="12">
      <c r="A94" s="5" t="s">
        <v>862</v>
      </c>
      <c r="B94" s="17" t="s">
        <v>749</v>
      </c>
      <c r="C94" s="5" t="s">
        <v>865</v>
      </c>
      <c r="D94" s="5" t="s">
        <v>797</v>
      </c>
      <c r="E94" s="18" t="s">
        <v>771</v>
      </c>
      <c r="F94" s="5">
        <v>109</v>
      </c>
      <c r="G94" s="5">
        <v>20</v>
      </c>
      <c r="H94" s="14">
        <f>0.85+0.005*F94</f>
        <v>1.395</v>
      </c>
      <c r="I94" s="14">
        <f t="shared" si="5"/>
        <v>27.9</v>
      </c>
      <c r="J94" s="5"/>
      <c r="K94" s="5"/>
      <c r="L94" s="12"/>
      <c r="M94" s="12"/>
      <c r="N94" s="12"/>
      <c r="O94" s="14">
        <f t="shared" si="6"/>
        <v>27.9</v>
      </c>
      <c r="P94" s="5"/>
      <c r="Q94" s="19"/>
    </row>
    <row r="95" spans="1:17" s="2" customFormat="1" ht="12">
      <c r="A95" s="5" t="s">
        <v>862</v>
      </c>
      <c r="B95" s="17" t="s">
        <v>749</v>
      </c>
      <c r="C95" s="5" t="s">
        <v>866</v>
      </c>
      <c r="D95" s="5" t="s">
        <v>757</v>
      </c>
      <c r="E95" s="18" t="s">
        <v>771</v>
      </c>
      <c r="F95" s="5">
        <v>87</v>
      </c>
      <c r="G95" s="5">
        <v>24</v>
      </c>
      <c r="H95" s="14">
        <f>0.85+0.005*F95</f>
        <v>1.285</v>
      </c>
      <c r="I95" s="14">
        <f t="shared" si="5"/>
        <v>30.839999999999996</v>
      </c>
      <c r="J95" s="5">
        <v>6</v>
      </c>
      <c r="K95" s="5">
        <v>2</v>
      </c>
      <c r="L95" s="12">
        <f t="shared" si="7"/>
        <v>43.5</v>
      </c>
      <c r="M95" s="12">
        <f t="shared" si="8"/>
        <v>1.18</v>
      </c>
      <c r="N95" s="12">
        <f t="shared" si="9"/>
        <v>14.16</v>
      </c>
      <c r="O95" s="14">
        <f t="shared" si="6"/>
        <v>45</v>
      </c>
      <c r="P95" s="5"/>
      <c r="Q95" s="19"/>
    </row>
    <row r="96" spans="1:17" s="2" customFormat="1" ht="12">
      <c r="A96" s="5" t="s">
        <v>867</v>
      </c>
      <c r="B96" s="17" t="s">
        <v>749</v>
      </c>
      <c r="C96" s="5" t="s">
        <v>868</v>
      </c>
      <c r="D96" s="5" t="s">
        <v>762</v>
      </c>
      <c r="E96" s="18" t="s">
        <v>758</v>
      </c>
      <c r="F96" s="5">
        <v>102</v>
      </c>
      <c r="G96" s="5">
        <v>26</v>
      </c>
      <c r="H96" s="14">
        <f>0.85+0.005*F96</f>
        <v>1.3599999999999999</v>
      </c>
      <c r="I96" s="14">
        <f t="shared" si="5"/>
        <v>35.36</v>
      </c>
      <c r="J96" s="5">
        <v>4</v>
      </c>
      <c r="K96" s="5">
        <v>1</v>
      </c>
      <c r="L96" s="12">
        <f t="shared" si="7"/>
        <v>102</v>
      </c>
      <c r="M96" s="12">
        <f t="shared" si="8"/>
        <v>1.96</v>
      </c>
      <c r="N96" s="12">
        <f t="shared" si="9"/>
        <v>7.84</v>
      </c>
      <c r="O96" s="14">
        <f t="shared" si="6"/>
        <v>43.2</v>
      </c>
      <c r="P96" s="5"/>
      <c r="Q96" s="19"/>
    </row>
    <row r="97" spans="1:17" s="2" customFormat="1" ht="12">
      <c r="A97" s="5" t="s">
        <v>867</v>
      </c>
      <c r="B97" s="17" t="s">
        <v>749</v>
      </c>
      <c r="C97" s="5" t="s">
        <v>869</v>
      </c>
      <c r="D97" s="5" t="s">
        <v>751</v>
      </c>
      <c r="E97" s="18" t="s">
        <v>752</v>
      </c>
      <c r="F97" s="5">
        <v>78</v>
      </c>
      <c r="G97" s="5">
        <v>18</v>
      </c>
      <c r="H97" s="14">
        <f>0.85+0.005*F97</f>
        <v>1.24</v>
      </c>
      <c r="I97" s="14">
        <f t="shared" si="5"/>
        <v>22.32</v>
      </c>
      <c r="J97" s="5">
        <v>2</v>
      </c>
      <c r="K97" s="5">
        <v>1</v>
      </c>
      <c r="L97" s="12">
        <f t="shared" si="7"/>
        <v>78</v>
      </c>
      <c r="M97" s="12">
        <f t="shared" si="8"/>
        <v>1.6400000000000001</v>
      </c>
      <c r="N97" s="12">
        <f t="shared" si="9"/>
        <v>3.2800000000000002</v>
      </c>
      <c r="O97" s="14">
        <f t="shared" si="6"/>
        <v>25.6</v>
      </c>
      <c r="P97" s="5"/>
      <c r="Q97" s="19"/>
    </row>
    <row r="98" spans="1:17" s="2" customFormat="1" ht="12">
      <c r="A98" s="5" t="s">
        <v>870</v>
      </c>
      <c r="B98" s="17" t="s">
        <v>785</v>
      </c>
      <c r="C98" s="5" t="s">
        <v>871</v>
      </c>
      <c r="D98" s="5" t="s">
        <v>774</v>
      </c>
      <c r="E98" s="18" t="s">
        <v>752</v>
      </c>
      <c r="F98" s="5">
        <v>87</v>
      </c>
      <c r="G98" s="5">
        <v>28</v>
      </c>
      <c r="H98" s="14">
        <f>0.85+0.005*F98</f>
        <v>1.285</v>
      </c>
      <c r="I98" s="14">
        <f t="shared" si="5"/>
        <v>35.98</v>
      </c>
      <c r="J98" s="5">
        <v>12</v>
      </c>
      <c r="K98" s="5">
        <v>2</v>
      </c>
      <c r="L98" s="12">
        <f t="shared" si="7"/>
        <v>43.5</v>
      </c>
      <c r="M98" s="12">
        <f t="shared" si="8"/>
        <v>1.18</v>
      </c>
      <c r="N98" s="12">
        <f t="shared" si="9"/>
        <v>28.32</v>
      </c>
      <c r="O98" s="14">
        <f t="shared" si="6"/>
        <v>64.3</v>
      </c>
      <c r="P98" s="5"/>
      <c r="Q98" s="19"/>
    </row>
    <row r="99" spans="1:17" s="2" customFormat="1" ht="12">
      <c r="A99" s="5" t="s">
        <v>870</v>
      </c>
      <c r="B99" s="17" t="s">
        <v>785</v>
      </c>
      <c r="C99" s="5" t="s">
        <v>871</v>
      </c>
      <c r="D99" s="5" t="s">
        <v>777</v>
      </c>
      <c r="E99" s="18" t="s">
        <v>752</v>
      </c>
      <c r="F99" s="5">
        <v>52</v>
      </c>
      <c r="G99" s="5">
        <v>28</v>
      </c>
      <c r="H99" s="14">
        <v>1.2</v>
      </c>
      <c r="I99" s="14">
        <f t="shared" si="5"/>
        <v>33.6</v>
      </c>
      <c r="J99" s="5">
        <v>12</v>
      </c>
      <c r="K99" s="5">
        <v>1</v>
      </c>
      <c r="L99" s="12">
        <f t="shared" si="7"/>
        <v>52</v>
      </c>
      <c r="M99" s="12">
        <f t="shared" si="8"/>
        <v>1.2933333333333334</v>
      </c>
      <c r="N99" s="12">
        <f t="shared" si="9"/>
        <v>15.520000000000001</v>
      </c>
      <c r="O99" s="14">
        <f t="shared" si="6"/>
        <v>49.120000000000005</v>
      </c>
      <c r="P99" s="5"/>
      <c r="Q99" s="19"/>
    </row>
    <row r="100" spans="1:17" s="2" customFormat="1" ht="12">
      <c r="A100" s="5" t="s">
        <v>872</v>
      </c>
      <c r="B100" s="17" t="s">
        <v>785</v>
      </c>
      <c r="C100" s="5" t="s">
        <v>766</v>
      </c>
      <c r="D100" s="5" t="s">
        <v>783</v>
      </c>
      <c r="E100" s="18" t="s">
        <v>758</v>
      </c>
      <c r="F100" s="5">
        <v>22</v>
      </c>
      <c r="G100" s="5">
        <v>20</v>
      </c>
      <c r="H100" s="14">
        <f>0.85+0.005*F100</f>
        <v>0.96</v>
      </c>
      <c r="I100" s="14">
        <f t="shared" si="5"/>
        <v>19.2</v>
      </c>
      <c r="J100" s="5"/>
      <c r="K100" s="5"/>
      <c r="L100" s="12"/>
      <c r="M100" s="12"/>
      <c r="N100" s="12"/>
      <c r="O100" s="14">
        <f t="shared" si="6"/>
        <v>19.2</v>
      </c>
      <c r="P100" s="5"/>
      <c r="Q100" s="19"/>
    </row>
    <row r="101" spans="1:17" s="2" customFormat="1" ht="12">
      <c r="A101" s="5" t="s">
        <v>872</v>
      </c>
      <c r="B101" s="17" t="s">
        <v>785</v>
      </c>
      <c r="C101" s="5" t="s">
        <v>766</v>
      </c>
      <c r="D101" s="5" t="s">
        <v>767</v>
      </c>
      <c r="E101" s="18" t="s">
        <v>758</v>
      </c>
      <c r="F101" s="5">
        <v>88</v>
      </c>
      <c r="G101" s="5">
        <v>20</v>
      </c>
      <c r="H101" s="14">
        <f>0.85+0.005*F101</f>
        <v>1.29</v>
      </c>
      <c r="I101" s="14">
        <f t="shared" si="5"/>
        <v>25.8</v>
      </c>
      <c r="J101" s="5"/>
      <c r="K101" s="5"/>
      <c r="L101" s="12"/>
      <c r="M101" s="12"/>
      <c r="N101" s="12"/>
      <c r="O101" s="14">
        <f t="shared" si="6"/>
        <v>25.8</v>
      </c>
      <c r="P101" s="5"/>
      <c r="Q101" s="19"/>
    </row>
    <row r="102" spans="1:17" s="2" customFormat="1" ht="12">
      <c r="A102" s="5" t="s">
        <v>872</v>
      </c>
      <c r="B102" s="17" t="s">
        <v>785</v>
      </c>
      <c r="C102" s="5" t="s">
        <v>799</v>
      </c>
      <c r="D102" s="5" t="s">
        <v>751</v>
      </c>
      <c r="E102" s="18" t="s">
        <v>758</v>
      </c>
      <c r="F102" s="5">
        <v>80</v>
      </c>
      <c r="G102" s="5">
        <v>16</v>
      </c>
      <c r="H102" s="14">
        <f>0.85+0.005*F102</f>
        <v>1.25</v>
      </c>
      <c r="I102" s="14">
        <f t="shared" si="5"/>
        <v>20</v>
      </c>
      <c r="J102" s="5"/>
      <c r="K102" s="5"/>
      <c r="L102" s="12"/>
      <c r="M102" s="12"/>
      <c r="N102" s="12"/>
      <c r="O102" s="14">
        <f t="shared" si="6"/>
        <v>20</v>
      </c>
      <c r="P102" s="5"/>
      <c r="Q102" s="19"/>
    </row>
    <row r="103" spans="1:17" s="2" customFormat="1" ht="12">
      <c r="A103" s="5" t="s">
        <v>873</v>
      </c>
      <c r="B103" s="17" t="s">
        <v>754</v>
      </c>
      <c r="C103" s="5" t="s">
        <v>861</v>
      </c>
      <c r="D103" s="5" t="s">
        <v>762</v>
      </c>
      <c r="E103" s="18" t="s">
        <v>758</v>
      </c>
      <c r="F103" s="5">
        <v>109</v>
      </c>
      <c r="G103" s="5">
        <v>24</v>
      </c>
      <c r="H103" s="14">
        <f>0.85+0.005*F103</f>
        <v>1.395</v>
      </c>
      <c r="I103" s="14">
        <f t="shared" si="5"/>
        <v>33.480000000000004</v>
      </c>
      <c r="J103" s="5">
        <v>18</v>
      </c>
      <c r="K103" s="5">
        <v>3</v>
      </c>
      <c r="L103" s="12">
        <f t="shared" si="7"/>
        <v>36.333333333333336</v>
      </c>
      <c r="M103" s="12">
        <f t="shared" si="8"/>
        <v>1.0844444444444445</v>
      </c>
      <c r="N103" s="12">
        <f t="shared" si="9"/>
        <v>58.56</v>
      </c>
      <c r="O103" s="14">
        <f t="shared" si="6"/>
        <v>92.04</v>
      </c>
      <c r="P103" s="5"/>
      <c r="Q103" s="19"/>
    </row>
    <row r="104" spans="1:17" s="2" customFormat="1" ht="12">
      <c r="A104" s="5" t="s">
        <v>873</v>
      </c>
      <c r="B104" s="17" t="s">
        <v>754</v>
      </c>
      <c r="C104" s="5" t="s">
        <v>822</v>
      </c>
      <c r="D104" s="5" t="s">
        <v>783</v>
      </c>
      <c r="E104" s="18" t="s">
        <v>752</v>
      </c>
      <c r="F104" s="5">
        <v>12</v>
      </c>
      <c r="G104" s="5"/>
      <c r="H104" s="14"/>
      <c r="I104" s="14"/>
      <c r="J104" s="5">
        <v>28</v>
      </c>
      <c r="K104" s="5">
        <v>1</v>
      </c>
      <c r="L104" s="12">
        <f t="shared" si="7"/>
        <v>12</v>
      </c>
      <c r="M104" s="12">
        <f>1+(L104/30-1)*0.6</f>
        <v>0.64</v>
      </c>
      <c r="N104" s="12">
        <f t="shared" si="9"/>
        <v>17.92</v>
      </c>
      <c r="O104" s="14">
        <f t="shared" si="6"/>
        <v>17.92</v>
      </c>
      <c r="P104" s="5"/>
      <c r="Q104" s="19"/>
    </row>
    <row r="105" spans="1:17" s="2" customFormat="1" ht="12">
      <c r="A105" s="5" t="s">
        <v>874</v>
      </c>
      <c r="B105" s="17" t="s">
        <v>785</v>
      </c>
      <c r="C105" s="5" t="s">
        <v>838</v>
      </c>
      <c r="D105" s="5" t="s">
        <v>751</v>
      </c>
      <c r="E105" s="18" t="s">
        <v>758</v>
      </c>
      <c r="F105" s="5">
        <v>80</v>
      </c>
      <c r="G105" s="5">
        <v>30</v>
      </c>
      <c r="H105" s="14">
        <f>0.85+0.005*F105</f>
        <v>1.25</v>
      </c>
      <c r="I105" s="14">
        <f t="shared" si="5"/>
        <v>37.5</v>
      </c>
      <c r="J105" s="5"/>
      <c r="K105" s="5"/>
      <c r="L105" s="12"/>
      <c r="M105" s="12"/>
      <c r="N105" s="12"/>
      <c r="O105" s="14">
        <f t="shared" si="6"/>
        <v>37.5</v>
      </c>
      <c r="P105" s="5"/>
      <c r="Q105" s="19"/>
    </row>
    <row r="106" spans="1:17" s="2" customFormat="1" ht="12">
      <c r="A106" s="5" t="s">
        <v>875</v>
      </c>
      <c r="B106" s="17" t="s">
        <v>785</v>
      </c>
      <c r="C106" s="5" t="s">
        <v>773</v>
      </c>
      <c r="D106" s="5" t="s">
        <v>770</v>
      </c>
      <c r="E106" s="18" t="s">
        <v>758</v>
      </c>
      <c r="F106" s="5">
        <v>100</v>
      </c>
      <c r="G106" s="5">
        <v>4</v>
      </c>
      <c r="H106" s="14">
        <f>0.85+0.005*F106</f>
        <v>1.35</v>
      </c>
      <c r="I106" s="14">
        <f t="shared" si="5"/>
        <v>5.4</v>
      </c>
      <c r="J106" s="5">
        <v>20</v>
      </c>
      <c r="K106" s="5">
        <v>1</v>
      </c>
      <c r="L106" s="12">
        <f t="shared" si="7"/>
        <v>100</v>
      </c>
      <c r="M106" s="12">
        <f t="shared" si="8"/>
        <v>1.9333333333333336</v>
      </c>
      <c r="N106" s="12">
        <f t="shared" si="9"/>
        <v>38.66666666666667</v>
      </c>
      <c r="O106" s="14">
        <f t="shared" si="6"/>
        <v>44.06666666666667</v>
      </c>
      <c r="P106" s="5"/>
      <c r="Q106" s="19"/>
    </row>
    <row r="107" spans="1:17" s="2" customFormat="1" ht="12">
      <c r="A107" s="5" t="s">
        <v>875</v>
      </c>
      <c r="B107" s="17" t="s">
        <v>785</v>
      </c>
      <c r="C107" s="5" t="s">
        <v>773</v>
      </c>
      <c r="D107" s="5" t="s">
        <v>774</v>
      </c>
      <c r="E107" s="18" t="s">
        <v>752</v>
      </c>
      <c r="F107" s="5">
        <v>74</v>
      </c>
      <c r="G107" s="5">
        <v>4</v>
      </c>
      <c r="H107" s="14">
        <f>0.85+0.005*F107</f>
        <v>1.22</v>
      </c>
      <c r="I107" s="14">
        <f t="shared" si="5"/>
        <v>4.88</v>
      </c>
      <c r="J107" s="5">
        <v>12</v>
      </c>
      <c r="K107" s="5">
        <v>1</v>
      </c>
      <c r="L107" s="12">
        <f t="shared" si="7"/>
        <v>74</v>
      </c>
      <c r="M107" s="12">
        <f t="shared" si="8"/>
        <v>1.586666666666667</v>
      </c>
      <c r="N107" s="12">
        <f t="shared" si="9"/>
        <v>19.040000000000003</v>
      </c>
      <c r="O107" s="14">
        <f t="shared" si="6"/>
        <v>23.92</v>
      </c>
      <c r="P107" s="5"/>
      <c r="Q107" s="19"/>
    </row>
    <row r="108" spans="1:17" s="2" customFormat="1" ht="12">
      <c r="A108" s="5" t="s">
        <v>875</v>
      </c>
      <c r="B108" s="17" t="s">
        <v>785</v>
      </c>
      <c r="C108" s="5" t="s">
        <v>773</v>
      </c>
      <c r="D108" s="5" t="s">
        <v>775</v>
      </c>
      <c r="E108" s="18" t="s">
        <v>752</v>
      </c>
      <c r="F108" s="5">
        <v>125</v>
      </c>
      <c r="G108" s="5">
        <v>4</v>
      </c>
      <c r="H108" s="14">
        <f>0.85+0.005*F108</f>
        <v>1.475</v>
      </c>
      <c r="I108" s="14">
        <f t="shared" si="5"/>
        <v>5.9</v>
      </c>
      <c r="J108" s="5"/>
      <c r="K108" s="5"/>
      <c r="L108" s="12"/>
      <c r="M108" s="12"/>
      <c r="N108" s="12"/>
      <c r="O108" s="14">
        <f t="shared" si="6"/>
        <v>5.9</v>
      </c>
      <c r="P108" s="5"/>
      <c r="Q108" s="19"/>
    </row>
    <row r="109" spans="1:17" s="2" customFormat="1" ht="12">
      <c r="A109" s="5" t="s">
        <v>875</v>
      </c>
      <c r="B109" s="17" t="s">
        <v>785</v>
      </c>
      <c r="C109" s="5" t="s">
        <v>876</v>
      </c>
      <c r="D109" s="5" t="s">
        <v>767</v>
      </c>
      <c r="E109" s="18" t="s">
        <v>752</v>
      </c>
      <c r="F109" s="5">
        <v>68</v>
      </c>
      <c r="G109" s="5">
        <v>26</v>
      </c>
      <c r="H109" s="14">
        <v>1.2</v>
      </c>
      <c r="I109" s="14">
        <f t="shared" si="5"/>
        <v>31.2</v>
      </c>
      <c r="J109" s="5"/>
      <c r="K109" s="5"/>
      <c r="L109" s="12"/>
      <c r="M109" s="12"/>
      <c r="N109" s="12"/>
      <c r="O109" s="14">
        <f t="shared" si="6"/>
        <v>31.2</v>
      </c>
      <c r="P109" s="5"/>
      <c r="Q109" s="19"/>
    </row>
    <row r="110" spans="1:17" s="2" customFormat="1" ht="12">
      <c r="A110" s="5" t="s">
        <v>877</v>
      </c>
      <c r="B110" s="17" t="s">
        <v>785</v>
      </c>
      <c r="C110" s="5" t="s">
        <v>878</v>
      </c>
      <c r="D110" s="5" t="s">
        <v>751</v>
      </c>
      <c r="E110" s="18" t="s">
        <v>758</v>
      </c>
      <c r="F110" s="5">
        <v>57</v>
      </c>
      <c r="G110" s="5">
        <v>24</v>
      </c>
      <c r="H110" s="14">
        <v>1.2</v>
      </c>
      <c r="I110" s="14">
        <f t="shared" si="5"/>
        <v>28.799999999999997</v>
      </c>
      <c r="J110" s="5">
        <v>6</v>
      </c>
      <c r="K110" s="5">
        <v>2</v>
      </c>
      <c r="L110" s="12">
        <f t="shared" si="7"/>
        <v>28.5</v>
      </c>
      <c r="M110" s="12">
        <f>1+(L110/30-1)*0.6</f>
        <v>0.97</v>
      </c>
      <c r="N110" s="12">
        <f t="shared" si="9"/>
        <v>11.64</v>
      </c>
      <c r="O110" s="14">
        <f t="shared" si="6"/>
        <v>40.44</v>
      </c>
      <c r="P110" s="5"/>
      <c r="Q110" s="19"/>
    </row>
    <row r="111" spans="1:17" s="2" customFormat="1" ht="12">
      <c r="A111" s="5" t="s">
        <v>877</v>
      </c>
      <c r="B111" s="17" t="s">
        <v>785</v>
      </c>
      <c r="C111" s="5" t="s">
        <v>878</v>
      </c>
      <c r="D111" s="5" t="s">
        <v>751</v>
      </c>
      <c r="E111" s="18" t="s">
        <v>758</v>
      </c>
      <c r="F111" s="5">
        <v>57</v>
      </c>
      <c r="G111" s="5">
        <v>24</v>
      </c>
      <c r="H111" s="14">
        <v>1.2</v>
      </c>
      <c r="I111" s="14">
        <f t="shared" si="5"/>
        <v>28.799999999999997</v>
      </c>
      <c r="J111" s="5">
        <v>4</v>
      </c>
      <c r="K111" s="5">
        <v>1</v>
      </c>
      <c r="L111" s="12">
        <f t="shared" si="7"/>
        <v>57</v>
      </c>
      <c r="M111" s="12">
        <f t="shared" si="8"/>
        <v>1.3599999999999999</v>
      </c>
      <c r="N111" s="12">
        <f t="shared" si="9"/>
        <v>5.4399999999999995</v>
      </c>
      <c r="O111" s="14">
        <f t="shared" si="6"/>
        <v>34.239999999999995</v>
      </c>
      <c r="P111" s="5"/>
      <c r="Q111" s="19"/>
    </row>
    <row r="112" spans="1:17" s="2" customFormat="1" ht="12">
      <c r="A112" s="5" t="s">
        <v>877</v>
      </c>
      <c r="B112" s="17" t="s">
        <v>785</v>
      </c>
      <c r="C112" s="5" t="s">
        <v>879</v>
      </c>
      <c r="D112" s="5" t="s">
        <v>783</v>
      </c>
      <c r="E112" s="18" t="s">
        <v>758</v>
      </c>
      <c r="F112" s="5">
        <v>112</v>
      </c>
      <c r="G112" s="5">
        <v>44</v>
      </c>
      <c r="H112" s="14">
        <f>0.85+0.005*F112</f>
        <v>1.4100000000000001</v>
      </c>
      <c r="I112" s="14">
        <f t="shared" si="5"/>
        <v>62.040000000000006</v>
      </c>
      <c r="J112" s="5">
        <v>16</v>
      </c>
      <c r="K112" s="5">
        <v>3</v>
      </c>
      <c r="L112" s="12">
        <f t="shared" si="7"/>
        <v>37.333333333333336</v>
      </c>
      <c r="M112" s="12">
        <f t="shared" si="8"/>
        <v>1.0977777777777777</v>
      </c>
      <c r="N112" s="12">
        <f t="shared" si="9"/>
        <v>52.69333333333333</v>
      </c>
      <c r="O112" s="14">
        <f t="shared" si="6"/>
        <v>114.73333333333333</v>
      </c>
      <c r="P112" s="5"/>
      <c r="Q112" s="19"/>
    </row>
    <row r="113" spans="1:17" s="2" customFormat="1" ht="12">
      <c r="A113" s="5" t="s">
        <v>877</v>
      </c>
      <c r="B113" s="17" t="s">
        <v>785</v>
      </c>
      <c r="C113" s="5" t="s">
        <v>880</v>
      </c>
      <c r="D113" s="5" t="s">
        <v>783</v>
      </c>
      <c r="E113" s="18" t="s">
        <v>771</v>
      </c>
      <c r="F113" s="5">
        <v>28</v>
      </c>
      <c r="G113" s="5"/>
      <c r="H113" s="14"/>
      <c r="I113" s="14"/>
      <c r="J113" s="5">
        <v>28</v>
      </c>
      <c r="K113" s="5">
        <v>1</v>
      </c>
      <c r="L113" s="12">
        <f t="shared" si="7"/>
        <v>28</v>
      </c>
      <c r="M113" s="12">
        <f>1+(L113/30-1)*0.6</f>
        <v>0.96</v>
      </c>
      <c r="N113" s="12">
        <f t="shared" si="9"/>
        <v>26.88</v>
      </c>
      <c r="O113" s="14">
        <f t="shared" si="6"/>
        <v>26.88</v>
      </c>
      <c r="P113" s="5"/>
      <c r="Q113" s="19"/>
    </row>
    <row r="114" spans="1:17" s="2" customFormat="1" ht="12">
      <c r="A114" s="5" t="s">
        <v>881</v>
      </c>
      <c r="B114" s="17" t="s">
        <v>754</v>
      </c>
      <c r="C114" s="5" t="s">
        <v>882</v>
      </c>
      <c r="D114" s="5" t="s">
        <v>835</v>
      </c>
      <c r="E114" s="18" t="s">
        <v>752</v>
      </c>
      <c r="F114" s="5">
        <v>126</v>
      </c>
      <c r="G114" s="5">
        <v>24</v>
      </c>
      <c r="H114" s="14">
        <f>0.85+0.005*F114</f>
        <v>1.48</v>
      </c>
      <c r="I114" s="14">
        <f t="shared" si="5"/>
        <v>35.519999999999996</v>
      </c>
      <c r="J114" s="5">
        <v>16</v>
      </c>
      <c r="K114" s="5">
        <v>3</v>
      </c>
      <c r="L114" s="12">
        <f t="shared" si="7"/>
        <v>42</v>
      </c>
      <c r="M114" s="12">
        <f t="shared" si="8"/>
        <v>1.16</v>
      </c>
      <c r="N114" s="12">
        <f t="shared" si="9"/>
        <v>55.67999999999999</v>
      </c>
      <c r="O114" s="14">
        <f t="shared" si="6"/>
        <v>91.19999999999999</v>
      </c>
      <c r="P114" s="5"/>
      <c r="Q114" s="19"/>
    </row>
    <row r="115" spans="1:17" s="2" customFormat="1" ht="12">
      <c r="A115" s="5" t="s">
        <v>883</v>
      </c>
      <c r="B115" s="17" t="s">
        <v>754</v>
      </c>
      <c r="C115" s="5" t="s">
        <v>782</v>
      </c>
      <c r="D115" s="5" t="s">
        <v>783</v>
      </c>
      <c r="E115" s="18" t="s">
        <v>758</v>
      </c>
      <c r="F115" s="5">
        <v>112</v>
      </c>
      <c r="G115" s="5">
        <v>58</v>
      </c>
      <c r="H115" s="14">
        <f>0.85+0.005*F115</f>
        <v>1.4100000000000001</v>
      </c>
      <c r="I115" s="14">
        <f t="shared" si="5"/>
        <v>81.78</v>
      </c>
      <c r="J115" s="5"/>
      <c r="K115" s="5"/>
      <c r="L115" s="12"/>
      <c r="M115" s="12"/>
      <c r="N115" s="12"/>
      <c r="O115" s="14">
        <f t="shared" si="6"/>
        <v>81.78</v>
      </c>
      <c r="P115" s="5"/>
      <c r="Q115" s="19"/>
    </row>
    <row r="116" spans="1:17" s="2" customFormat="1" ht="12">
      <c r="A116" s="5" t="s">
        <v>884</v>
      </c>
      <c r="B116" s="17" t="s">
        <v>754</v>
      </c>
      <c r="C116" s="5" t="s">
        <v>885</v>
      </c>
      <c r="D116" s="5" t="s">
        <v>783</v>
      </c>
      <c r="E116" s="18" t="s">
        <v>758</v>
      </c>
      <c r="F116" s="5">
        <v>112</v>
      </c>
      <c r="G116" s="5"/>
      <c r="H116" s="14"/>
      <c r="I116" s="14"/>
      <c r="J116" s="5">
        <v>28</v>
      </c>
      <c r="K116" s="5"/>
      <c r="L116" s="12"/>
      <c r="M116" s="12"/>
      <c r="N116" s="12"/>
      <c r="O116" s="14">
        <f t="shared" si="6"/>
        <v>0</v>
      </c>
      <c r="P116" s="5"/>
      <c r="Q116" s="19"/>
    </row>
    <row r="117" spans="1:17" s="2" customFormat="1" ht="12">
      <c r="A117" s="5" t="s">
        <v>886</v>
      </c>
      <c r="B117" s="17" t="s">
        <v>785</v>
      </c>
      <c r="C117" s="5" t="s">
        <v>887</v>
      </c>
      <c r="D117" s="5" t="s">
        <v>757</v>
      </c>
      <c r="E117" s="18" t="s">
        <v>758</v>
      </c>
      <c r="F117" s="5">
        <v>87</v>
      </c>
      <c r="G117" s="5">
        <v>14</v>
      </c>
      <c r="H117" s="14">
        <f>0.85+0.005*F117</f>
        <v>1.285</v>
      </c>
      <c r="I117" s="14">
        <f t="shared" si="5"/>
        <v>17.99</v>
      </c>
      <c r="J117" s="5">
        <v>12</v>
      </c>
      <c r="K117" s="5">
        <v>2</v>
      </c>
      <c r="L117" s="12">
        <f t="shared" si="7"/>
        <v>43.5</v>
      </c>
      <c r="M117" s="12">
        <f t="shared" si="8"/>
        <v>1.18</v>
      </c>
      <c r="N117" s="12">
        <f t="shared" si="9"/>
        <v>28.32</v>
      </c>
      <c r="O117" s="14">
        <f t="shared" si="6"/>
        <v>46.31</v>
      </c>
      <c r="P117" s="5"/>
      <c r="Q117" s="19"/>
    </row>
    <row r="118" spans="1:17" s="2" customFormat="1" ht="12">
      <c r="A118" s="5" t="s">
        <v>886</v>
      </c>
      <c r="B118" s="17" t="s">
        <v>785</v>
      </c>
      <c r="C118" s="5" t="s">
        <v>761</v>
      </c>
      <c r="D118" s="5" t="s">
        <v>762</v>
      </c>
      <c r="E118" s="18" t="s">
        <v>752</v>
      </c>
      <c r="F118" s="5">
        <v>65</v>
      </c>
      <c r="G118" s="5">
        <v>24</v>
      </c>
      <c r="H118" s="14">
        <v>1.2</v>
      </c>
      <c r="I118" s="14">
        <f t="shared" si="5"/>
        <v>28.799999999999997</v>
      </c>
      <c r="J118" s="5"/>
      <c r="K118" s="5"/>
      <c r="L118" s="12"/>
      <c r="M118" s="12"/>
      <c r="N118" s="12"/>
      <c r="O118" s="14">
        <f t="shared" si="6"/>
        <v>28.799999999999997</v>
      </c>
      <c r="P118" s="5"/>
      <c r="Q118" s="19"/>
    </row>
    <row r="119" spans="1:17" s="2" customFormat="1" ht="12">
      <c r="A119" s="5" t="s">
        <v>886</v>
      </c>
      <c r="B119" s="17" t="s">
        <v>785</v>
      </c>
      <c r="C119" s="5" t="s">
        <v>656</v>
      </c>
      <c r="D119" s="5" t="s">
        <v>757</v>
      </c>
      <c r="E119" s="18" t="s">
        <v>752</v>
      </c>
      <c r="F119" s="5">
        <v>87</v>
      </c>
      <c r="G119" s="5"/>
      <c r="H119" s="14"/>
      <c r="I119" s="14"/>
      <c r="J119" s="5">
        <v>14</v>
      </c>
      <c r="K119" s="5">
        <v>1</v>
      </c>
      <c r="L119" s="12">
        <f t="shared" si="7"/>
        <v>87</v>
      </c>
      <c r="M119" s="12">
        <f t="shared" si="8"/>
        <v>1.76</v>
      </c>
      <c r="N119" s="12">
        <f t="shared" si="9"/>
        <v>24.64</v>
      </c>
      <c r="O119" s="14">
        <f t="shared" si="6"/>
        <v>24.64</v>
      </c>
      <c r="P119" s="5"/>
      <c r="Q119" s="19"/>
    </row>
    <row r="120" spans="1:17" s="15" customFormat="1" ht="12">
      <c r="A120" s="5" t="s">
        <v>888</v>
      </c>
      <c r="B120" s="17" t="s">
        <v>785</v>
      </c>
      <c r="C120" s="5" t="s">
        <v>840</v>
      </c>
      <c r="D120" s="5" t="s">
        <v>841</v>
      </c>
      <c r="E120" s="18" t="s">
        <v>758</v>
      </c>
      <c r="F120" s="5">
        <v>131</v>
      </c>
      <c r="G120" s="5">
        <v>12</v>
      </c>
      <c r="H120" s="14">
        <f>0.85+0.005*F120</f>
        <v>1.505</v>
      </c>
      <c r="I120" s="14">
        <f t="shared" si="5"/>
        <v>18.06</v>
      </c>
      <c r="J120" s="5"/>
      <c r="K120" s="5"/>
      <c r="L120" s="12"/>
      <c r="M120" s="12"/>
      <c r="N120" s="12"/>
      <c r="O120" s="14">
        <f t="shared" si="6"/>
        <v>18.06</v>
      </c>
      <c r="P120" s="5"/>
      <c r="Q120" s="19"/>
    </row>
    <row r="121" spans="1:17" s="2" customFormat="1" ht="12">
      <c r="A121" s="5" t="s">
        <v>888</v>
      </c>
      <c r="B121" s="17" t="s">
        <v>785</v>
      </c>
      <c r="C121" s="5" t="s">
        <v>889</v>
      </c>
      <c r="D121" s="5" t="s">
        <v>890</v>
      </c>
      <c r="E121" s="18" t="s">
        <v>771</v>
      </c>
      <c r="F121" s="5">
        <v>52</v>
      </c>
      <c r="G121" s="5">
        <v>30</v>
      </c>
      <c r="H121" s="14">
        <v>1.2</v>
      </c>
      <c r="I121" s="14">
        <f t="shared" si="5"/>
        <v>36</v>
      </c>
      <c r="J121" s="5"/>
      <c r="K121" s="5"/>
      <c r="L121" s="12"/>
      <c r="M121" s="12"/>
      <c r="N121" s="12"/>
      <c r="O121" s="14">
        <f t="shared" si="6"/>
        <v>36</v>
      </c>
      <c r="P121" s="5"/>
      <c r="Q121" s="19"/>
    </row>
    <row r="122" spans="1:17" s="2" customFormat="1" ht="12">
      <c r="A122" s="12" t="s">
        <v>888</v>
      </c>
      <c r="B122" s="13" t="s">
        <v>785</v>
      </c>
      <c r="C122" s="12" t="s">
        <v>891</v>
      </c>
      <c r="D122" s="12" t="s">
        <v>810</v>
      </c>
      <c r="E122" s="14" t="s">
        <v>771</v>
      </c>
      <c r="F122" s="12">
        <v>45</v>
      </c>
      <c r="G122" s="12"/>
      <c r="H122" s="14"/>
      <c r="I122" s="14"/>
      <c r="J122" s="12">
        <v>28</v>
      </c>
      <c r="K122" s="12">
        <v>1</v>
      </c>
      <c r="L122" s="12">
        <f t="shared" si="7"/>
        <v>45</v>
      </c>
      <c r="M122" s="12">
        <f t="shared" si="8"/>
        <v>1.2</v>
      </c>
      <c r="N122" s="12">
        <f t="shared" si="9"/>
        <v>33.6</v>
      </c>
      <c r="O122" s="14">
        <f t="shared" si="6"/>
        <v>33.6</v>
      </c>
      <c r="P122" s="12"/>
      <c r="Q122" s="16"/>
    </row>
    <row r="123" spans="1:17" s="2" customFormat="1" ht="12">
      <c r="A123" s="5" t="s">
        <v>888</v>
      </c>
      <c r="B123" s="17" t="s">
        <v>785</v>
      </c>
      <c r="C123" s="5" t="s">
        <v>889</v>
      </c>
      <c r="D123" s="5" t="s">
        <v>777</v>
      </c>
      <c r="E123" s="18" t="s">
        <v>752</v>
      </c>
      <c r="F123" s="5">
        <v>52</v>
      </c>
      <c r="G123" s="3">
        <v>66</v>
      </c>
      <c r="H123" s="14">
        <v>1.2</v>
      </c>
      <c r="I123" s="14">
        <f t="shared" si="5"/>
        <v>79.2</v>
      </c>
      <c r="J123" s="5"/>
      <c r="K123" s="5"/>
      <c r="L123" s="12"/>
      <c r="M123" s="12"/>
      <c r="N123" s="12"/>
      <c r="O123" s="14">
        <f t="shared" si="6"/>
        <v>79.2</v>
      </c>
      <c r="P123" s="5"/>
      <c r="Q123" s="19"/>
    </row>
    <row r="124" spans="1:17" s="2" customFormat="1" ht="12">
      <c r="A124" s="5" t="s">
        <v>892</v>
      </c>
      <c r="B124" s="17" t="s">
        <v>765</v>
      </c>
      <c r="C124" s="5" t="s">
        <v>893</v>
      </c>
      <c r="D124" s="5" t="s">
        <v>757</v>
      </c>
      <c r="E124" s="18" t="s">
        <v>758</v>
      </c>
      <c r="F124" s="5">
        <v>87</v>
      </c>
      <c r="G124" s="5"/>
      <c r="H124" s="14"/>
      <c r="I124" s="14"/>
      <c r="J124" s="5">
        <v>20</v>
      </c>
      <c r="K124" s="5">
        <v>2</v>
      </c>
      <c r="L124" s="12">
        <f t="shared" si="7"/>
        <v>43.5</v>
      </c>
      <c r="M124" s="12">
        <f t="shared" si="8"/>
        <v>1.18</v>
      </c>
      <c r="N124" s="12">
        <f t="shared" si="9"/>
        <v>47.199999999999996</v>
      </c>
      <c r="O124" s="14">
        <f t="shared" si="6"/>
        <v>47.199999999999996</v>
      </c>
      <c r="P124" s="5"/>
      <c r="Q124" s="19"/>
    </row>
    <row r="125" spans="1:17" s="2" customFormat="1" ht="12">
      <c r="A125" s="5" t="s">
        <v>892</v>
      </c>
      <c r="B125" s="17" t="s">
        <v>765</v>
      </c>
      <c r="C125" s="5" t="s">
        <v>893</v>
      </c>
      <c r="D125" s="5" t="s">
        <v>767</v>
      </c>
      <c r="E125" s="18" t="s">
        <v>758</v>
      </c>
      <c r="F125" s="5">
        <v>82</v>
      </c>
      <c r="G125" s="5"/>
      <c r="H125" s="14"/>
      <c r="I125" s="14"/>
      <c r="J125" s="5">
        <v>12</v>
      </c>
      <c r="K125" s="5">
        <v>2</v>
      </c>
      <c r="L125" s="12">
        <f t="shared" si="7"/>
        <v>41</v>
      </c>
      <c r="M125" s="12">
        <f t="shared" si="8"/>
        <v>1.1466666666666667</v>
      </c>
      <c r="N125" s="12">
        <f t="shared" si="9"/>
        <v>27.520000000000003</v>
      </c>
      <c r="O125" s="14">
        <f t="shared" si="6"/>
        <v>27.520000000000003</v>
      </c>
      <c r="P125" s="5"/>
      <c r="Q125" s="19"/>
    </row>
    <row r="126" spans="1:17" s="2" customFormat="1" ht="12">
      <c r="A126" s="5" t="s">
        <v>892</v>
      </c>
      <c r="B126" s="17" t="s">
        <v>765</v>
      </c>
      <c r="C126" s="5" t="s">
        <v>750</v>
      </c>
      <c r="D126" s="5" t="s">
        <v>751</v>
      </c>
      <c r="E126" s="18" t="s">
        <v>752</v>
      </c>
      <c r="F126" s="5">
        <v>80</v>
      </c>
      <c r="G126" s="5"/>
      <c r="H126" s="14"/>
      <c r="I126" s="14"/>
      <c r="J126" s="5">
        <v>20</v>
      </c>
      <c r="K126" s="5">
        <v>2</v>
      </c>
      <c r="L126" s="12">
        <f t="shared" si="7"/>
        <v>40</v>
      </c>
      <c r="M126" s="12">
        <f t="shared" si="8"/>
        <v>1.1333333333333333</v>
      </c>
      <c r="N126" s="12">
        <f t="shared" si="9"/>
        <v>45.33333333333333</v>
      </c>
      <c r="O126" s="14">
        <f t="shared" si="6"/>
        <v>45.33333333333333</v>
      </c>
      <c r="P126" s="5"/>
      <c r="Q126" s="19"/>
    </row>
    <row r="127" spans="1:17" s="2" customFormat="1" ht="12">
      <c r="A127" s="5" t="s">
        <v>892</v>
      </c>
      <c r="B127" s="17" t="s">
        <v>765</v>
      </c>
      <c r="C127" s="5" t="s">
        <v>894</v>
      </c>
      <c r="D127" s="5" t="s">
        <v>757</v>
      </c>
      <c r="E127" s="18" t="s">
        <v>752</v>
      </c>
      <c r="F127" s="5">
        <v>59</v>
      </c>
      <c r="G127" s="5">
        <v>10</v>
      </c>
      <c r="H127" s="14">
        <v>1.2</v>
      </c>
      <c r="I127" s="14">
        <f t="shared" si="5"/>
        <v>12</v>
      </c>
      <c r="J127" s="5">
        <v>10</v>
      </c>
      <c r="K127" s="5">
        <v>1</v>
      </c>
      <c r="L127" s="12">
        <f t="shared" si="7"/>
        <v>59</v>
      </c>
      <c r="M127" s="12">
        <f t="shared" si="8"/>
        <v>1.3866666666666667</v>
      </c>
      <c r="N127" s="12">
        <f t="shared" si="9"/>
        <v>13.866666666666667</v>
      </c>
      <c r="O127" s="14">
        <f t="shared" si="6"/>
        <v>25.866666666666667</v>
      </c>
      <c r="P127" s="5"/>
      <c r="Q127" s="19"/>
    </row>
    <row r="128" spans="1:17" s="2" customFormat="1" ht="12">
      <c r="A128" s="5" t="s">
        <v>895</v>
      </c>
      <c r="B128" s="17" t="s">
        <v>754</v>
      </c>
      <c r="C128" s="5" t="s">
        <v>896</v>
      </c>
      <c r="D128" s="5" t="s">
        <v>841</v>
      </c>
      <c r="E128" s="18" t="s">
        <v>771</v>
      </c>
      <c r="F128" s="5">
        <v>131</v>
      </c>
      <c r="G128" s="5">
        <v>50</v>
      </c>
      <c r="H128" s="14">
        <f>0.85+0.005*F128</f>
        <v>1.505</v>
      </c>
      <c r="I128" s="14">
        <f t="shared" si="5"/>
        <v>75.25</v>
      </c>
      <c r="J128" s="5"/>
      <c r="K128" s="5"/>
      <c r="L128" s="12"/>
      <c r="M128" s="12"/>
      <c r="N128" s="12"/>
      <c r="O128" s="14">
        <f t="shared" si="6"/>
        <v>75.25</v>
      </c>
      <c r="P128" s="5"/>
      <c r="Q128" s="19"/>
    </row>
    <row r="129" spans="1:17" s="2" customFormat="1" ht="12">
      <c r="A129" s="5" t="s">
        <v>895</v>
      </c>
      <c r="B129" s="17" t="s">
        <v>754</v>
      </c>
      <c r="C129" s="5" t="s">
        <v>897</v>
      </c>
      <c r="D129" s="5" t="s">
        <v>810</v>
      </c>
      <c r="E129" s="18" t="s">
        <v>771</v>
      </c>
      <c r="F129" s="5">
        <v>45</v>
      </c>
      <c r="G129" s="5"/>
      <c r="H129" s="14"/>
      <c r="I129" s="14"/>
      <c r="J129" s="5">
        <v>28</v>
      </c>
      <c r="K129" s="5">
        <v>1</v>
      </c>
      <c r="L129" s="12">
        <f t="shared" si="7"/>
        <v>45</v>
      </c>
      <c r="M129" s="12">
        <f t="shared" si="8"/>
        <v>1.2</v>
      </c>
      <c r="N129" s="12">
        <f t="shared" si="9"/>
        <v>33.6</v>
      </c>
      <c r="O129" s="14">
        <f t="shared" si="6"/>
        <v>33.6</v>
      </c>
      <c r="P129" s="5"/>
      <c r="Q129" s="19"/>
    </row>
    <row r="130" spans="1:17" s="2" customFormat="1" ht="12">
      <c r="A130" s="5" t="s">
        <v>895</v>
      </c>
      <c r="B130" s="17" t="s">
        <v>754</v>
      </c>
      <c r="C130" s="5" t="s">
        <v>848</v>
      </c>
      <c r="D130" s="5" t="s">
        <v>767</v>
      </c>
      <c r="E130" s="18" t="s">
        <v>752</v>
      </c>
      <c r="F130" s="5">
        <v>88</v>
      </c>
      <c r="G130" s="5">
        <v>4</v>
      </c>
      <c r="H130" s="14">
        <f>0.85+0.005*F130</f>
        <v>1.29</v>
      </c>
      <c r="I130" s="14">
        <f t="shared" si="5"/>
        <v>5.16</v>
      </c>
      <c r="J130" s="5">
        <v>16</v>
      </c>
      <c r="K130" s="5">
        <v>2</v>
      </c>
      <c r="L130" s="12">
        <f t="shared" si="7"/>
        <v>44</v>
      </c>
      <c r="M130" s="12">
        <f t="shared" si="8"/>
        <v>1.1866666666666665</v>
      </c>
      <c r="N130" s="12">
        <f t="shared" si="9"/>
        <v>37.97333333333333</v>
      </c>
      <c r="O130" s="14">
        <f t="shared" si="6"/>
        <v>43.133333333333326</v>
      </c>
      <c r="P130" s="5"/>
      <c r="Q130" s="19"/>
    </row>
    <row r="131" spans="1:17" s="2" customFormat="1" ht="12">
      <c r="A131" s="5" t="s">
        <v>895</v>
      </c>
      <c r="B131" s="17" t="s">
        <v>754</v>
      </c>
      <c r="C131" s="5" t="s">
        <v>898</v>
      </c>
      <c r="D131" s="5" t="s">
        <v>774</v>
      </c>
      <c r="E131" s="18" t="s">
        <v>752</v>
      </c>
      <c r="F131" s="5">
        <v>44</v>
      </c>
      <c r="G131" s="5"/>
      <c r="H131" s="14"/>
      <c r="I131" s="14"/>
      <c r="J131" s="5">
        <v>28</v>
      </c>
      <c r="K131" s="5">
        <v>1</v>
      </c>
      <c r="L131" s="12">
        <f t="shared" si="7"/>
        <v>44</v>
      </c>
      <c r="M131" s="12">
        <f t="shared" si="8"/>
        <v>1.1866666666666665</v>
      </c>
      <c r="N131" s="12">
        <f t="shared" si="9"/>
        <v>33.22666666666666</v>
      </c>
      <c r="O131" s="14">
        <f t="shared" si="6"/>
        <v>33.22666666666666</v>
      </c>
      <c r="P131" s="5"/>
      <c r="Q131" s="19"/>
    </row>
    <row r="132" spans="1:17" s="2" customFormat="1" ht="12">
      <c r="A132" s="5" t="s">
        <v>899</v>
      </c>
      <c r="B132" s="17" t="s">
        <v>754</v>
      </c>
      <c r="C132" s="5" t="s">
        <v>880</v>
      </c>
      <c r="D132" s="5" t="s">
        <v>783</v>
      </c>
      <c r="E132" s="18" t="s">
        <v>771</v>
      </c>
      <c r="F132" s="5">
        <v>28</v>
      </c>
      <c r="G132" s="5"/>
      <c r="H132" s="14"/>
      <c r="I132" s="14"/>
      <c r="J132" s="5">
        <v>28</v>
      </c>
      <c r="K132" s="5">
        <v>1</v>
      </c>
      <c r="L132" s="12">
        <f t="shared" si="7"/>
        <v>28</v>
      </c>
      <c r="M132" s="12">
        <f>1+(L132/30-1)*0.6</f>
        <v>0.96</v>
      </c>
      <c r="N132" s="12">
        <f t="shared" si="9"/>
        <v>26.88</v>
      </c>
      <c r="O132" s="14">
        <f aca="true" t="shared" si="10" ref="O132:O195">I132+N132</f>
        <v>26.88</v>
      </c>
      <c r="P132" s="5"/>
      <c r="Q132" s="19"/>
    </row>
    <row r="133" spans="1:17" s="2" customFormat="1" ht="12">
      <c r="A133" s="5" t="s">
        <v>900</v>
      </c>
      <c r="B133" s="17" t="s">
        <v>749</v>
      </c>
      <c r="C133" s="5" t="s">
        <v>901</v>
      </c>
      <c r="D133" s="5" t="s">
        <v>841</v>
      </c>
      <c r="E133" s="18" t="s">
        <v>758</v>
      </c>
      <c r="F133" s="5">
        <v>87</v>
      </c>
      <c r="G133" s="5">
        <v>30</v>
      </c>
      <c r="H133" s="14">
        <f>0.85+0.005*F133</f>
        <v>1.285</v>
      </c>
      <c r="I133" s="14">
        <f aca="true" t="shared" si="11" ref="I133:I194">G133*H133</f>
        <v>38.55</v>
      </c>
      <c r="J133" s="5"/>
      <c r="K133" s="5"/>
      <c r="L133" s="12"/>
      <c r="M133" s="12"/>
      <c r="N133" s="12"/>
      <c r="O133" s="14">
        <f t="shared" si="10"/>
        <v>38.55</v>
      </c>
      <c r="P133" s="5"/>
      <c r="Q133" s="19"/>
    </row>
    <row r="134" spans="1:17" s="2" customFormat="1" ht="12">
      <c r="A134" s="5" t="s">
        <v>900</v>
      </c>
      <c r="B134" s="17" t="s">
        <v>749</v>
      </c>
      <c r="C134" s="5" t="s">
        <v>854</v>
      </c>
      <c r="D134" s="5" t="s">
        <v>855</v>
      </c>
      <c r="E134" s="18" t="s">
        <v>758</v>
      </c>
      <c r="F134" s="5">
        <v>26</v>
      </c>
      <c r="G134" s="5"/>
      <c r="H134" s="14"/>
      <c r="I134" s="14"/>
      <c r="J134" s="5">
        <v>56</v>
      </c>
      <c r="K134" s="5">
        <v>1</v>
      </c>
      <c r="L134" s="12">
        <f>F134/K134</f>
        <v>26</v>
      </c>
      <c r="M134" s="12">
        <f>1+(L134/30-1)*0.6</f>
        <v>0.92</v>
      </c>
      <c r="N134" s="12">
        <f aca="true" t="shared" si="12" ref="N134:N195">J134*K134*M134</f>
        <v>51.52</v>
      </c>
      <c r="O134" s="14">
        <f t="shared" si="10"/>
        <v>51.52</v>
      </c>
      <c r="P134" s="5"/>
      <c r="Q134" s="19"/>
    </row>
    <row r="135" spans="1:17" s="2" customFormat="1" ht="12">
      <c r="A135" s="5" t="s">
        <v>900</v>
      </c>
      <c r="B135" s="17" t="s">
        <v>749</v>
      </c>
      <c r="C135" s="5" t="s">
        <v>854</v>
      </c>
      <c r="D135" s="5" t="s">
        <v>856</v>
      </c>
      <c r="E135" s="18" t="s">
        <v>758</v>
      </c>
      <c r="F135" s="5">
        <v>27</v>
      </c>
      <c r="G135" s="5"/>
      <c r="H135" s="14"/>
      <c r="I135" s="14"/>
      <c r="J135" s="5">
        <v>56</v>
      </c>
      <c r="K135" s="5">
        <v>1</v>
      </c>
      <c r="L135" s="12">
        <f>F135/K135</f>
        <v>27</v>
      </c>
      <c r="M135" s="12">
        <f>1+(L135/30-1)*0.6</f>
        <v>0.9400000000000001</v>
      </c>
      <c r="N135" s="12">
        <f t="shared" si="12"/>
        <v>52.64</v>
      </c>
      <c r="O135" s="14">
        <f t="shared" si="10"/>
        <v>52.64</v>
      </c>
      <c r="P135" s="5"/>
      <c r="Q135" s="19"/>
    </row>
    <row r="136" spans="1:17" s="2" customFormat="1" ht="12">
      <c r="A136" s="5" t="s">
        <v>900</v>
      </c>
      <c r="B136" s="17" t="s">
        <v>749</v>
      </c>
      <c r="C136" s="5" t="s">
        <v>857</v>
      </c>
      <c r="D136" s="5" t="s">
        <v>810</v>
      </c>
      <c r="E136" s="18" t="s">
        <v>771</v>
      </c>
      <c r="F136" s="5">
        <v>26</v>
      </c>
      <c r="G136" s="5"/>
      <c r="H136" s="14"/>
      <c r="I136" s="14"/>
      <c r="J136" s="5">
        <v>56</v>
      </c>
      <c r="K136" s="5">
        <v>1</v>
      </c>
      <c r="L136" s="12">
        <f>F136/K136</f>
        <v>26</v>
      </c>
      <c r="M136" s="12">
        <f>1+(L136/30-1)*0.6</f>
        <v>0.92</v>
      </c>
      <c r="N136" s="12">
        <f t="shared" si="12"/>
        <v>51.52</v>
      </c>
      <c r="O136" s="14">
        <f t="shared" si="10"/>
        <v>51.52</v>
      </c>
      <c r="P136" s="5"/>
      <c r="Q136" s="19"/>
    </row>
    <row r="137" spans="1:17" s="2" customFormat="1" ht="12">
      <c r="A137" s="5" t="s">
        <v>900</v>
      </c>
      <c r="B137" s="17" t="s">
        <v>749</v>
      </c>
      <c r="C137" s="5" t="s">
        <v>902</v>
      </c>
      <c r="D137" s="5" t="s">
        <v>762</v>
      </c>
      <c r="E137" s="18" t="s">
        <v>771</v>
      </c>
      <c r="F137" s="5">
        <v>73</v>
      </c>
      <c r="G137" s="5">
        <v>24</v>
      </c>
      <c r="H137" s="14">
        <f>0.85+0.005*F137</f>
        <v>1.2149999999999999</v>
      </c>
      <c r="I137" s="14">
        <f t="shared" si="11"/>
        <v>29.159999999999997</v>
      </c>
      <c r="J137" s="5">
        <v>6</v>
      </c>
      <c r="K137" s="5">
        <v>2</v>
      </c>
      <c r="L137" s="12">
        <f aca="true" t="shared" si="13" ref="L137:L195">F137/K137</f>
        <v>36.5</v>
      </c>
      <c r="M137" s="12">
        <f aca="true" t="shared" si="14" ref="M137:M193">1+(L137/30-1)*0.4</f>
        <v>1.0866666666666667</v>
      </c>
      <c r="N137" s="12">
        <f t="shared" si="12"/>
        <v>13.04</v>
      </c>
      <c r="O137" s="14">
        <f t="shared" si="10"/>
        <v>42.199999999999996</v>
      </c>
      <c r="P137" s="5"/>
      <c r="Q137" s="19"/>
    </row>
    <row r="138" spans="1:17" s="2" customFormat="1" ht="12">
      <c r="A138" s="5" t="s">
        <v>900</v>
      </c>
      <c r="B138" s="17" t="s">
        <v>749</v>
      </c>
      <c r="C138" s="5" t="s">
        <v>897</v>
      </c>
      <c r="D138" s="5" t="s">
        <v>810</v>
      </c>
      <c r="E138" s="18" t="s">
        <v>771</v>
      </c>
      <c r="F138" s="5">
        <v>45</v>
      </c>
      <c r="G138" s="5"/>
      <c r="H138" s="14"/>
      <c r="I138" s="14"/>
      <c r="J138" s="5">
        <v>28</v>
      </c>
      <c r="K138" s="5">
        <v>1</v>
      </c>
      <c r="L138" s="12">
        <f t="shared" si="13"/>
        <v>45</v>
      </c>
      <c r="M138" s="12">
        <f t="shared" si="14"/>
        <v>1.2</v>
      </c>
      <c r="N138" s="12">
        <f t="shared" si="12"/>
        <v>33.6</v>
      </c>
      <c r="O138" s="14">
        <f t="shared" si="10"/>
        <v>33.6</v>
      </c>
      <c r="P138" s="5"/>
      <c r="Q138" s="19"/>
    </row>
    <row r="139" spans="1:17" s="15" customFormat="1" ht="12">
      <c r="A139" s="5" t="s">
        <v>900</v>
      </c>
      <c r="B139" s="17" t="s">
        <v>749</v>
      </c>
      <c r="C139" s="5" t="s">
        <v>903</v>
      </c>
      <c r="D139" s="5" t="s">
        <v>762</v>
      </c>
      <c r="E139" s="18" t="s">
        <v>771</v>
      </c>
      <c r="F139" s="5">
        <v>79</v>
      </c>
      <c r="G139" s="5">
        <v>16</v>
      </c>
      <c r="H139" s="14">
        <f>0.85+0.005*F139</f>
        <v>1.245</v>
      </c>
      <c r="I139" s="14">
        <f t="shared" si="11"/>
        <v>19.92</v>
      </c>
      <c r="J139" s="5">
        <v>10</v>
      </c>
      <c r="K139" s="5">
        <v>2</v>
      </c>
      <c r="L139" s="12">
        <f t="shared" si="13"/>
        <v>39.5</v>
      </c>
      <c r="M139" s="12">
        <f t="shared" si="14"/>
        <v>1.1266666666666667</v>
      </c>
      <c r="N139" s="12">
        <f t="shared" si="12"/>
        <v>22.533333333333335</v>
      </c>
      <c r="O139" s="14">
        <f t="shared" si="10"/>
        <v>42.45333333333333</v>
      </c>
      <c r="P139" s="5"/>
      <c r="Q139" s="19"/>
    </row>
    <row r="140" spans="1:17" s="2" customFormat="1" ht="12">
      <c r="A140" s="5" t="s">
        <v>900</v>
      </c>
      <c r="B140" s="17" t="s">
        <v>749</v>
      </c>
      <c r="C140" s="5" t="s">
        <v>891</v>
      </c>
      <c r="D140" s="5" t="s">
        <v>810</v>
      </c>
      <c r="E140" s="18" t="s">
        <v>771</v>
      </c>
      <c r="F140" s="5">
        <v>45</v>
      </c>
      <c r="G140" s="5"/>
      <c r="H140" s="14"/>
      <c r="I140" s="14"/>
      <c r="J140" s="5">
        <v>28</v>
      </c>
      <c r="K140" s="5">
        <v>1</v>
      </c>
      <c r="L140" s="12">
        <f t="shared" si="13"/>
        <v>45</v>
      </c>
      <c r="M140" s="12">
        <f t="shared" si="14"/>
        <v>1.2</v>
      </c>
      <c r="N140" s="12">
        <f t="shared" si="12"/>
        <v>33.6</v>
      </c>
      <c r="O140" s="14">
        <f t="shared" si="10"/>
        <v>33.6</v>
      </c>
      <c r="P140" s="5"/>
      <c r="Q140" s="19"/>
    </row>
    <row r="141" spans="1:17" s="2" customFormat="1" ht="12">
      <c r="A141" s="12" t="s">
        <v>900</v>
      </c>
      <c r="B141" s="13" t="s">
        <v>749</v>
      </c>
      <c r="C141" s="12" t="s">
        <v>898</v>
      </c>
      <c r="D141" s="12" t="s">
        <v>774</v>
      </c>
      <c r="E141" s="14" t="s">
        <v>752</v>
      </c>
      <c r="F141" s="12">
        <v>44</v>
      </c>
      <c r="G141" s="12"/>
      <c r="H141" s="14"/>
      <c r="I141" s="14"/>
      <c r="J141" s="12">
        <v>50</v>
      </c>
      <c r="K141" s="12">
        <v>1</v>
      </c>
      <c r="L141" s="12">
        <f t="shared" si="13"/>
        <v>44</v>
      </c>
      <c r="M141" s="12">
        <f t="shared" si="14"/>
        <v>1.1866666666666665</v>
      </c>
      <c r="N141" s="12">
        <f t="shared" si="12"/>
        <v>59.33333333333333</v>
      </c>
      <c r="O141" s="14">
        <f t="shared" si="10"/>
        <v>59.33333333333333</v>
      </c>
      <c r="P141" s="12"/>
      <c r="Q141" s="16"/>
    </row>
    <row r="142" spans="1:17" s="2" customFormat="1" ht="12">
      <c r="A142" s="5" t="s">
        <v>900</v>
      </c>
      <c r="B142" s="17" t="s">
        <v>749</v>
      </c>
      <c r="C142" s="5" t="s">
        <v>889</v>
      </c>
      <c r="D142" s="5" t="s">
        <v>777</v>
      </c>
      <c r="E142" s="18" t="s">
        <v>752</v>
      </c>
      <c r="F142" s="5">
        <v>52</v>
      </c>
      <c r="G142" s="3">
        <v>4</v>
      </c>
      <c r="H142" s="14">
        <v>1.2</v>
      </c>
      <c r="I142" s="14">
        <f t="shared" si="11"/>
        <v>4.8</v>
      </c>
      <c r="J142" s="5"/>
      <c r="K142" s="5"/>
      <c r="L142" s="12"/>
      <c r="M142" s="12"/>
      <c r="N142" s="12"/>
      <c r="O142" s="14">
        <f t="shared" si="10"/>
        <v>4.8</v>
      </c>
      <c r="P142" s="5"/>
      <c r="Q142" s="19"/>
    </row>
    <row r="143" spans="1:17" s="2" customFormat="1" ht="12">
      <c r="A143" s="5" t="s">
        <v>904</v>
      </c>
      <c r="B143" s="17" t="s">
        <v>785</v>
      </c>
      <c r="C143" s="5" t="s">
        <v>768</v>
      </c>
      <c r="D143" s="5" t="s">
        <v>762</v>
      </c>
      <c r="E143" s="18" t="s">
        <v>758</v>
      </c>
      <c r="F143" s="5">
        <v>70</v>
      </c>
      <c r="G143" s="5">
        <v>30</v>
      </c>
      <c r="H143" s="14">
        <f>0.85+0.005*F143</f>
        <v>1.2</v>
      </c>
      <c r="I143" s="14">
        <f t="shared" si="11"/>
        <v>36</v>
      </c>
      <c r="J143" s="5"/>
      <c r="K143" s="5"/>
      <c r="L143" s="12"/>
      <c r="M143" s="12"/>
      <c r="N143" s="12"/>
      <c r="O143" s="14">
        <f t="shared" si="10"/>
        <v>36</v>
      </c>
      <c r="P143" s="5"/>
      <c r="Q143" s="19"/>
    </row>
    <row r="144" spans="1:17" s="2" customFormat="1" ht="12">
      <c r="A144" s="5" t="s">
        <v>905</v>
      </c>
      <c r="B144" s="17" t="s">
        <v>754</v>
      </c>
      <c r="C144" s="5" t="s">
        <v>906</v>
      </c>
      <c r="D144" s="5" t="s">
        <v>762</v>
      </c>
      <c r="E144" s="18" t="s">
        <v>758</v>
      </c>
      <c r="F144" s="5">
        <v>109</v>
      </c>
      <c r="G144" s="5">
        <v>34</v>
      </c>
      <c r="H144" s="14">
        <f>0.85+0.005*F144</f>
        <v>1.395</v>
      </c>
      <c r="I144" s="14">
        <f t="shared" si="11"/>
        <v>47.43</v>
      </c>
      <c r="J144" s="5">
        <v>20</v>
      </c>
      <c r="K144" s="5">
        <v>4</v>
      </c>
      <c r="L144" s="12">
        <f t="shared" si="13"/>
        <v>27.25</v>
      </c>
      <c r="M144" s="12">
        <f>1+(L144/30-1)*0.6</f>
        <v>0.945</v>
      </c>
      <c r="N144" s="12">
        <f t="shared" si="12"/>
        <v>75.6</v>
      </c>
      <c r="O144" s="14">
        <f t="shared" si="10"/>
        <v>123.03</v>
      </c>
      <c r="P144" s="5"/>
      <c r="Q144" s="19"/>
    </row>
    <row r="145" spans="1:17" s="2" customFormat="1" ht="12">
      <c r="A145" s="5" t="s">
        <v>905</v>
      </c>
      <c r="B145" s="17" t="s">
        <v>754</v>
      </c>
      <c r="C145" s="5" t="s">
        <v>821</v>
      </c>
      <c r="D145" s="5" t="s">
        <v>783</v>
      </c>
      <c r="E145" s="18" t="s">
        <v>758</v>
      </c>
      <c r="F145" s="5">
        <v>112</v>
      </c>
      <c r="G145" s="5">
        <v>32</v>
      </c>
      <c r="H145" s="14">
        <f>0.85+0.005*F145</f>
        <v>1.4100000000000001</v>
      </c>
      <c r="I145" s="14">
        <f t="shared" si="11"/>
        <v>45.120000000000005</v>
      </c>
      <c r="J145" s="5">
        <v>8</v>
      </c>
      <c r="K145" s="5">
        <v>4</v>
      </c>
      <c r="L145" s="12">
        <f t="shared" si="13"/>
        <v>28</v>
      </c>
      <c r="M145" s="12">
        <f>1+(L145/30-1)*0.6</f>
        <v>0.96</v>
      </c>
      <c r="N145" s="12">
        <f t="shared" si="12"/>
        <v>30.72</v>
      </c>
      <c r="O145" s="14">
        <f t="shared" si="10"/>
        <v>75.84</v>
      </c>
      <c r="P145" s="5"/>
      <c r="Q145" s="19"/>
    </row>
    <row r="146" spans="1:17" s="2" customFormat="1" ht="12">
      <c r="A146" s="5" t="s">
        <v>905</v>
      </c>
      <c r="B146" s="17" t="s">
        <v>754</v>
      </c>
      <c r="C146" s="5" t="s">
        <v>907</v>
      </c>
      <c r="D146" s="5" t="s">
        <v>783</v>
      </c>
      <c r="E146" s="18" t="s">
        <v>771</v>
      </c>
      <c r="F146" s="5">
        <v>109</v>
      </c>
      <c r="G146" s="5">
        <v>16</v>
      </c>
      <c r="H146" s="14">
        <f>0.85+0.005*F146</f>
        <v>1.395</v>
      </c>
      <c r="I146" s="14">
        <f t="shared" si="11"/>
        <v>22.32</v>
      </c>
      <c r="J146" s="5">
        <v>14</v>
      </c>
      <c r="K146" s="23">
        <v>4</v>
      </c>
      <c r="L146" s="12">
        <f t="shared" si="13"/>
        <v>27.25</v>
      </c>
      <c r="M146" s="12">
        <f>1+(L146/30-1)*0.6</f>
        <v>0.945</v>
      </c>
      <c r="N146" s="12">
        <f t="shared" si="12"/>
        <v>52.919999999999995</v>
      </c>
      <c r="O146" s="14">
        <f t="shared" si="10"/>
        <v>75.24</v>
      </c>
      <c r="P146" s="5"/>
      <c r="Q146" s="19"/>
    </row>
    <row r="147" spans="1:17" s="2" customFormat="1" ht="12">
      <c r="A147" s="5" t="s">
        <v>905</v>
      </c>
      <c r="B147" s="17" t="s">
        <v>754</v>
      </c>
      <c r="C147" s="5" t="s">
        <v>908</v>
      </c>
      <c r="D147" s="5" t="s">
        <v>783</v>
      </c>
      <c r="E147" s="18" t="s">
        <v>771</v>
      </c>
      <c r="F147" s="5">
        <v>109</v>
      </c>
      <c r="G147" s="5"/>
      <c r="H147" s="14"/>
      <c r="I147" s="14"/>
      <c r="J147" s="5">
        <v>28</v>
      </c>
      <c r="K147" s="5">
        <v>1</v>
      </c>
      <c r="L147" s="12">
        <f t="shared" si="13"/>
        <v>109</v>
      </c>
      <c r="M147" s="12">
        <f t="shared" si="14"/>
        <v>2.0533333333333337</v>
      </c>
      <c r="N147" s="12">
        <f t="shared" si="12"/>
        <v>57.49333333333334</v>
      </c>
      <c r="O147" s="14">
        <f t="shared" si="10"/>
        <v>57.49333333333334</v>
      </c>
      <c r="P147" s="5"/>
      <c r="Q147" s="19"/>
    </row>
    <row r="148" spans="1:17" s="2" customFormat="1" ht="12">
      <c r="A148" s="5" t="s">
        <v>905</v>
      </c>
      <c r="B148" s="17" t="s">
        <v>754</v>
      </c>
      <c r="C148" s="5" t="s">
        <v>909</v>
      </c>
      <c r="D148" s="5" t="s">
        <v>816</v>
      </c>
      <c r="E148" s="18" t="s">
        <v>771</v>
      </c>
      <c r="F148" s="5">
        <v>45</v>
      </c>
      <c r="G148" s="5"/>
      <c r="H148" s="14"/>
      <c r="I148" s="14"/>
      <c r="J148" s="5">
        <v>28</v>
      </c>
      <c r="K148" s="5">
        <v>1</v>
      </c>
      <c r="L148" s="12">
        <f t="shared" si="13"/>
        <v>45</v>
      </c>
      <c r="M148" s="12">
        <f t="shared" si="14"/>
        <v>1.2</v>
      </c>
      <c r="N148" s="12">
        <f t="shared" si="12"/>
        <v>33.6</v>
      </c>
      <c r="O148" s="14">
        <f t="shared" si="10"/>
        <v>33.6</v>
      </c>
      <c r="P148" s="5"/>
      <c r="Q148" s="19"/>
    </row>
    <row r="149" spans="1:17" s="2" customFormat="1" ht="12">
      <c r="A149" s="5" t="s">
        <v>905</v>
      </c>
      <c r="B149" s="17" t="s">
        <v>754</v>
      </c>
      <c r="C149" s="5" t="s">
        <v>822</v>
      </c>
      <c r="D149" s="5" t="s">
        <v>783</v>
      </c>
      <c r="E149" s="18" t="s">
        <v>752</v>
      </c>
      <c r="F149" s="5">
        <v>12</v>
      </c>
      <c r="G149" s="5"/>
      <c r="H149" s="14"/>
      <c r="I149" s="14"/>
      <c r="J149" s="5">
        <v>28</v>
      </c>
      <c r="K149" s="5">
        <v>1</v>
      </c>
      <c r="L149" s="12">
        <f t="shared" si="13"/>
        <v>12</v>
      </c>
      <c r="M149" s="12">
        <f>1+(L149/30-1)*0.6</f>
        <v>0.64</v>
      </c>
      <c r="N149" s="12">
        <f t="shared" si="12"/>
        <v>17.92</v>
      </c>
      <c r="O149" s="14">
        <f t="shared" si="10"/>
        <v>17.92</v>
      </c>
      <c r="P149" s="5"/>
      <c r="Q149" s="19"/>
    </row>
    <row r="150" spans="1:17" s="2" customFormat="1" ht="12">
      <c r="A150" s="5" t="s">
        <v>910</v>
      </c>
      <c r="B150" s="17" t="s">
        <v>785</v>
      </c>
      <c r="C150" s="5" t="s">
        <v>911</v>
      </c>
      <c r="D150" s="5" t="s">
        <v>912</v>
      </c>
      <c r="E150" s="18" t="s">
        <v>771</v>
      </c>
      <c r="F150" s="5">
        <v>52</v>
      </c>
      <c r="G150" s="5">
        <v>14</v>
      </c>
      <c r="H150" s="14">
        <v>1.2</v>
      </c>
      <c r="I150" s="14">
        <f t="shared" si="11"/>
        <v>16.8</v>
      </c>
      <c r="J150" s="5">
        <v>6</v>
      </c>
      <c r="K150" s="5">
        <v>1</v>
      </c>
      <c r="L150" s="12">
        <f t="shared" si="13"/>
        <v>52</v>
      </c>
      <c r="M150" s="12">
        <f t="shared" si="14"/>
        <v>1.2933333333333334</v>
      </c>
      <c r="N150" s="12">
        <f t="shared" si="12"/>
        <v>7.760000000000001</v>
      </c>
      <c r="O150" s="14">
        <f t="shared" si="10"/>
        <v>24.560000000000002</v>
      </c>
      <c r="P150" s="5"/>
      <c r="Q150" s="19"/>
    </row>
    <row r="151" spans="1:17" s="2" customFormat="1" ht="12">
      <c r="A151" s="5" t="s">
        <v>913</v>
      </c>
      <c r="B151" s="17" t="s">
        <v>749</v>
      </c>
      <c r="C151" s="5" t="s">
        <v>914</v>
      </c>
      <c r="D151" s="5" t="s">
        <v>757</v>
      </c>
      <c r="E151" s="18" t="s">
        <v>758</v>
      </c>
      <c r="F151" s="5">
        <v>66</v>
      </c>
      <c r="G151" s="5">
        <v>16</v>
      </c>
      <c r="H151" s="14">
        <v>1.2</v>
      </c>
      <c r="I151" s="14">
        <f t="shared" si="11"/>
        <v>19.2</v>
      </c>
      <c r="J151" s="5"/>
      <c r="K151" s="5"/>
      <c r="L151" s="12"/>
      <c r="M151" s="12"/>
      <c r="N151" s="12"/>
      <c r="O151" s="14">
        <f t="shared" si="10"/>
        <v>19.2</v>
      </c>
      <c r="P151" s="5"/>
      <c r="Q151" s="19"/>
    </row>
    <row r="152" spans="1:17" s="2" customFormat="1" ht="12">
      <c r="A152" s="5" t="s">
        <v>915</v>
      </c>
      <c r="B152" s="17" t="s">
        <v>785</v>
      </c>
      <c r="C152" s="5" t="s">
        <v>916</v>
      </c>
      <c r="D152" s="5" t="s">
        <v>770</v>
      </c>
      <c r="E152" s="18" t="s">
        <v>771</v>
      </c>
      <c r="F152" s="5">
        <v>50</v>
      </c>
      <c r="G152" s="23">
        <v>28</v>
      </c>
      <c r="H152" s="14">
        <v>1.2</v>
      </c>
      <c r="I152" s="14">
        <f t="shared" si="11"/>
        <v>33.6</v>
      </c>
      <c r="J152" s="5"/>
      <c r="K152" s="5"/>
      <c r="L152" s="12"/>
      <c r="M152" s="12"/>
      <c r="N152" s="12"/>
      <c r="O152" s="14">
        <f t="shared" si="10"/>
        <v>33.6</v>
      </c>
      <c r="P152" s="5"/>
      <c r="Q152" s="19"/>
    </row>
    <row r="153" spans="1:17" s="2" customFormat="1" ht="12">
      <c r="A153" s="5" t="s">
        <v>915</v>
      </c>
      <c r="B153" s="17" t="s">
        <v>785</v>
      </c>
      <c r="C153" s="5" t="s">
        <v>917</v>
      </c>
      <c r="D153" s="5" t="s">
        <v>918</v>
      </c>
      <c r="E153" s="18" t="s">
        <v>752</v>
      </c>
      <c r="F153" s="5">
        <v>150</v>
      </c>
      <c r="G153" s="5">
        <v>36</v>
      </c>
      <c r="H153" s="14">
        <f>0.85+0.005*F153</f>
        <v>1.6</v>
      </c>
      <c r="I153" s="14">
        <f t="shared" si="11"/>
        <v>57.6</v>
      </c>
      <c r="J153" s="5"/>
      <c r="K153" s="5"/>
      <c r="L153" s="12"/>
      <c r="M153" s="12"/>
      <c r="N153" s="12"/>
      <c r="O153" s="14">
        <f t="shared" si="10"/>
        <v>57.6</v>
      </c>
      <c r="P153" s="5"/>
      <c r="Q153" s="19"/>
    </row>
    <row r="154" spans="1:17" s="2" customFormat="1" ht="12">
      <c r="A154" s="5" t="s">
        <v>919</v>
      </c>
      <c r="B154" s="17" t="s">
        <v>765</v>
      </c>
      <c r="C154" s="5" t="s">
        <v>920</v>
      </c>
      <c r="D154" s="5" t="s">
        <v>921</v>
      </c>
      <c r="E154" s="18" t="s">
        <v>771</v>
      </c>
      <c r="F154" s="5">
        <v>139</v>
      </c>
      <c r="G154" s="5"/>
      <c r="H154" s="14"/>
      <c r="I154" s="14"/>
      <c r="J154" s="5">
        <v>20</v>
      </c>
      <c r="K154" s="5">
        <v>3</v>
      </c>
      <c r="L154" s="12">
        <f t="shared" si="13"/>
        <v>46.333333333333336</v>
      </c>
      <c r="M154" s="12">
        <f t="shared" si="14"/>
        <v>1.2177777777777778</v>
      </c>
      <c r="N154" s="12">
        <f t="shared" si="12"/>
        <v>73.06666666666668</v>
      </c>
      <c r="O154" s="14">
        <f t="shared" si="10"/>
        <v>73.06666666666668</v>
      </c>
      <c r="P154" s="5"/>
      <c r="Q154" s="19"/>
    </row>
    <row r="155" spans="1:17" s="2" customFormat="1" ht="12">
      <c r="A155" s="5" t="s">
        <v>919</v>
      </c>
      <c r="B155" s="17" t="s">
        <v>765</v>
      </c>
      <c r="C155" s="5" t="s">
        <v>917</v>
      </c>
      <c r="D155" s="5" t="s">
        <v>797</v>
      </c>
      <c r="E155" s="18" t="s">
        <v>752</v>
      </c>
      <c r="F155" s="5">
        <v>150</v>
      </c>
      <c r="G155" s="5"/>
      <c r="H155" s="14"/>
      <c r="I155" s="14"/>
      <c r="J155" s="5">
        <v>34</v>
      </c>
      <c r="K155" s="5">
        <v>3</v>
      </c>
      <c r="L155" s="12">
        <f t="shared" si="13"/>
        <v>50</v>
      </c>
      <c r="M155" s="12">
        <f t="shared" si="14"/>
        <v>1.2666666666666666</v>
      </c>
      <c r="N155" s="12">
        <f t="shared" si="12"/>
        <v>129.2</v>
      </c>
      <c r="O155" s="14">
        <f t="shared" si="10"/>
        <v>129.2</v>
      </c>
      <c r="P155" s="5"/>
      <c r="Q155" s="19"/>
    </row>
    <row r="156" spans="1:17" s="2" customFormat="1" ht="12">
      <c r="A156" s="5" t="s">
        <v>922</v>
      </c>
      <c r="B156" s="17" t="s">
        <v>754</v>
      </c>
      <c r="C156" s="5" t="s">
        <v>854</v>
      </c>
      <c r="D156" s="5" t="s">
        <v>855</v>
      </c>
      <c r="E156" s="18" t="s">
        <v>758</v>
      </c>
      <c r="F156" s="5">
        <v>26</v>
      </c>
      <c r="G156" s="5"/>
      <c r="H156" s="14"/>
      <c r="I156" s="14"/>
      <c r="J156" s="5">
        <v>56</v>
      </c>
      <c r="K156" s="22">
        <v>1</v>
      </c>
      <c r="L156" s="12">
        <f t="shared" si="13"/>
        <v>26</v>
      </c>
      <c r="M156" s="12">
        <f>1+(L156/30-1)*0.6</f>
        <v>0.92</v>
      </c>
      <c r="N156" s="12">
        <f t="shared" si="12"/>
        <v>51.52</v>
      </c>
      <c r="O156" s="14">
        <f t="shared" si="10"/>
        <v>51.52</v>
      </c>
      <c r="P156" s="5"/>
      <c r="Q156" s="19"/>
    </row>
    <row r="157" spans="1:17" s="2" customFormat="1" ht="12">
      <c r="A157" s="5" t="s">
        <v>922</v>
      </c>
      <c r="B157" s="17" t="s">
        <v>754</v>
      </c>
      <c r="C157" s="5" t="s">
        <v>854</v>
      </c>
      <c r="D157" s="5" t="s">
        <v>856</v>
      </c>
      <c r="E157" s="18" t="s">
        <v>758</v>
      </c>
      <c r="F157" s="5">
        <v>27</v>
      </c>
      <c r="G157" s="5"/>
      <c r="H157" s="14"/>
      <c r="I157" s="14"/>
      <c r="J157" s="5">
        <v>56</v>
      </c>
      <c r="K157" s="22">
        <v>1</v>
      </c>
      <c r="L157" s="12">
        <f t="shared" si="13"/>
        <v>27</v>
      </c>
      <c r="M157" s="12">
        <f>1+(L157/30-1)*0.6</f>
        <v>0.9400000000000001</v>
      </c>
      <c r="N157" s="12">
        <f t="shared" si="12"/>
        <v>52.64</v>
      </c>
      <c r="O157" s="14">
        <f t="shared" si="10"/>
        <v>52.64</v>
      </c>
      <c r="P157" s="5"/>
      <c r="Q157" s="19"/>
    </row>
    <row r="158" spans="1:17" s="2" customFormat="1" ht="12">
      <c r="A158" s="5" t="s">
        <v>922</v>
      </c>
      <c r="B158" s="17" t="s">
        <v>754</v>
      </c>
      <c r="C158" s="5" t="s">
        <v>857</v>
      </c>
      <c r="D158" s="5" t="s">
        <v>810</v>
      </c>
      <c r="E158" s="18" t="s">
        <v>771</v>
      </c>
      <c r="F158" s="5">
        <v>26</v>
      </c>
      <c r="G158" s="5"/>
      <c r="H158" s="14"/>
      <c r="I158" s="14"/>
      <c r="J158" s="5">
        <v>56</v>
      </c>
      <c r="K158" s="4">
        <v>1</v>
      </c>
      <c r="L158" s="12">
        <f t="shared" si="13"/>
        <v>26</v>
      </c>
      <c r="M158" s="12">
        <f>1+(L158/30-1)*0.6</f>
        <v>0.92</v>
      </c>
      <c r="N158" s="12">
        <f t="shared" si="12"/>
        <v>51.52</v>
      </c>
      <c r="O158" s="14">
        <f t="shared" si="10"/>
        <v>51.52</v>
      </c>
      <c r="P158" s="5"/>
      <c r="Q158" s="19"/>
    </row>
    <row r="159" spans="1:17" s="2" customFormat="1" ht="12">
      <c r="A159" s="5" t="s">
        <v>922</v>
      </c>
      <c r="B159" s="17" t="s">
        <v>754</v>
      </c>
      <c r="C159" s="5" t="s">
        <v>923</v>
      </c>
      <c r="D159" s="5" t="s">
        <v>810</v>
      </c>
      <c r="E159" s="18" t="s">
        <v>752</v>
      </c>
      <c r="F159" s="5">
        <v>84</v>
      </c>
      <c r="G159" s="5">
        <v>4</v>
      </c>
      <c r="H159" s="14">
        <f>0.85+0.005*F159</f>
        <v>1.27</v>
      </c>
      <c r="I159" s="14">
        <f t="shared" si="11"/>
        <v>5.08</v>
      </c>
      <c r="J159" s="5"/>
      <c r="K159" s="4"/>
      <c r="L159" s="12"/>
      <c r="M159" s="12"/>
      <c r="N159" s="12"/>
      <c r="O159" s="14">
        <f t="shared" si="10"/>
        <v>5.08</v>
      </c>
      <c r="P159" s="5"/>
      <c r="Q159" s="19"/>
    </row>
    <row r="160" spans="1:17" s="2" customFormat="1" ht="12">
      <c r="A160" s="5" t="s">
        <v>922</v>
      </c>
      <c r="B160" s="17" t="s">
        <v>754</v>
      </c>
      <c r="C160" s="5" t="s">
        <v>791</v>
      </c>
      <c r="D160" s="5" t="s">
        <v>774</v>
      </c>
      <c r="E160" s="18" t="s">
        <v>752</v>
      </c>
      <c r="F160" s="5">
        <v>85</v>
      </c>
      <c r="G160" s="5">
        <v>40</v>
      </c>
      <c r="H160" s="14">
        <f>0.85+0.005*F160</f>
        <v>1.275</v>
      </c>
      <c r="I160" s="14">
        <f t="shared" si="11"/>
        <v>51</v>
      </c>
      <c r="J160" s="5"/>
      <c r="K160" s="5"/>
      <c r="L160" s="12"/>
      <c r="M160" s="12"/>
      <c r="N160" s="12"/>
      <c r="O160" s="14">
        <f t="shared" si="10"/>
        <v>51</v>
      </c>
      <c r="P160" s="5"/>
      <c r="Q160" s="19"/>
    </row>
    <row r="161" spans="1:17" s="2" customFormat="1" ht="12">
      <c r="A161" s="5" t="s">
        <v>924</v>
      </c>
      <c r="B161" s="17" t="s">
        <v>754</v>
      </c>
      <c r="C161" s="5" t="s">
        <v>925</v>
      </c>
      <c r="D161" s="5" t="s">
        <v>757</v>
      </c>
      <c r="E161" s="18" t="s">
        <v>758</v>
      </c>
      <c r="F161" s="5">
        <v>87</v>
      </c>
      <c r="G161" s="5">
        <v>28</v>
      </c>
      <c r="H161" s="14">
        <f>0.85+0.005*F161</f>
        <v>1.285</v>
      </c>
      <c r="I161" s="14">
        <f t="shared" si="11"/>
        <v>35.98</v>
      </c>
      <c r="J161" s="5"/>
      <c r="K161" s="5"/>
      <c r="L161" s="12"/>
      <c r="M161" s="12"/>
      <c r="N161" s="12"/>
      <c r="O161" s="14">
        <f t="shared" si="10"/>
        <v>35.98</v>
      </c>
      <c r="P161" s="5"/>
      <c r="Q161" s="19"/>
    </row>
    <row r="162" spans="1:17" s="2" customFormat="1" ht="12">
      <c r="A162" s="5" t="s">
        <v>924</v>
      </c>
      <c r="B162" s="17" t="s">
        <v>754</v>
      </c>
      <c r="C162" s="5" t="s">
        <v>926</v>
      </c>
      <c r="D162" s="5" t="s">
        <v>757</v>
      </c>
      <c r="E162" s="18" t="s">
        <v>758</v>
      </c>
      <c r="F162" s="5">
        <v>87</v>
      </c>
      <c r="G162" s="5">
        <v>14</v>
      </c>
      <c r="H162" s="14">
        <f>0.85+0.005*F162</f>
        <v>1.285</v>
      </c>
      <c r="I162" s="14">
        <f t="shared" si="11"/>
        <v>17.99</v>
      </c>
      <c r="J162" s="5">
        <v>20</v>
      </c>
      <c r="K162" s="5">
        <v>2</v>
      </c>
      <c r="L162" s="12">
        <f t="shared" si="13"/>
        <v>43.5</v>
      </c>
      <c r="M162" s="12">
        <f t="shared" si="14"/>
        <v>1.18</v>
      </c>
      <c r="N162" s="12">
        <f t="shared" si="12"/>
        <v>47.199999999999996</v>
      </c>
      <c r="O162" s="14">
        <f t="shared" si="10"/>
        <v>65.19</v>
      </c>
      <c r="P162" s="5"/>
      <c r="Q162" s="19"/>
    </row>
    <row r="163" spans="1:17" s="2" customFormat="1" ht="12">
      <c r="A163" s="5" t="s">
        <v>924</v>
      </c>
      <c r="B163" s="17" t="s">
        <v>754</v>
      </c>
      <c r="C163" s="5" t="s">
        <v>761</v>
      </c>
      <c r="D163" s="5" t="s">
        <v>762</v>
      </c>
      <c r="E163" s="18" t="s">
        <v>752</v>
      </c>
      <c r="F163" s="5">
        <v>65</v>
      </c>
      <c r="G163" s="5">
        <v>26</v>
      </c>
      <c r="H163" s="14">
        <v>1.2</v>
      </c>
      <c r="I163" s="14">
        <f t="shared" si="11"/>
        <v>31.2</v>
      </c>
      <c r="J163" s="5"/>
      <c r="K163" s="5"/>
      <c r="L163" s="12"/>
      <c r="M163" s="12"/>
      <c r="N163" s="12"/>
      <c r="O163" s="14">
        <f t="shared" si="10"/>
        <v>31.2</v>
      </c>
      <c r="P163" s="5"/>
      <c r="Q163" s="19"/>
    </row>
    <row r="164" spans="1:17" s="2" customFormat="1" ht="12">
      <c r="A164" s="5" t="s">
        <v>924</v>
      </c>
      <c r="B164" s="17" t="s">
        <v>754</v>
      </c>
      <c r="C164" s="5" t="s">
        <v>927</v>
      </c>
      <c r="D164" s="5" t="s">
        <v>757</v>
      </c>
      <c r="E164" s="18" t="s">
        <v>752</v>
      </c>
      <c r="F164" s="5">
        <v>87</v>
      </c>
      <c r="G164" s="5"/>
      <c r="H164" s="14"/>
      <c r="I164" s="14"/>
      <c r="J164" s="5">
        <v>28</v>
      </c>
      <c r="K164" s="5">
        <v>1</v>
      </c>
      <c r="L164" s="12">
        <f t="shared" si="13"/>
        <v>87</v>
      </c>
      <c r="M164" s="12">
        <f t="shared" si="14"/>
        <v>1.76</v>
      </c>
      <c r="N164" s="12">
        <f t="shared" si="12"/>
        <v>49.28</v>
      </c>
      <c r="O164" s="14">
        <f t="shared" si="10"/>
        <v>49.28</v>
      </c>
      <c r="P164" s="5"/>
      <c r="Q164" s="19"/>
    </row>
    <row r="165" spans="1:17" s="2" customFormat="1" ht="12">
      <c r="A165" s="5" t="s">
        <v>924</v>
      </c>
      <c r="B165" s="17" t="s">
        <v>754</v>
      </c>
      <c r="C165" s="5" t="s">
        <v>928</v>
      </c>
      <c r="D165" s="5" t="s">
        <v>757</v>
      </c>
      <c r="E165" s="18" t="s">
        <v>752</v>
      </c>
      <c r="F165" s="5">
        <v>44</v>
      </c>
      <c r="G165" s="5">
        <v>16</v>
      </c>
      <c r="H165" s="14">
        <v>1.2</v>
      </c>
      <c r="I165" s="14">
        <f t="shared" si="11"/>
        <v>19.2</v>
      </c>
      <c r="J165" s="5">
        <v>4</v>
      </c>
      <c r="K165" s="5">
        <v>1</v>
      </c>
      <c r="L165" s="12">
        <f t="shared" si="13"/>
        <v>44</v>
      </c>
      <c r="M165" s="12">
        <f t="shared" si="14"/>
        <v>1.1866666666666665</v>
      </c>
      <c r="N165" s="12">
        <f t="shared" si="12"/>
        <v>4.746666666666666</v>
      </c>
      <c r="O165" s="14">
        <f t="shared" si="10"/>
        <v>23.946666666666665</v>
      </c>
      <c r="P165" s="5"/>
      <c r="Q165" s="19"/>
    </row>
    <row r="166" spans="1:17" s="2" customFormat="1" ht="12">
      <c r="A166" s="5" t="s">
        <v>929</v>
      </c>
      <c r="B166" s="17" t="s">
        <v>749</v>
      </c>
      <c r="C166" s="5" t="s">
        <v>930</v>
      </c>
      <c r="D166" s="5" t="s">
        <v>841</v>
      </c>
      <c r="E166" s="18" t="s">
        <v>758</v>
      </c>
      <c r="F166" s="5">
        <v>87</v>
      </c>
      <c r="G166" s="5">
        <v>42</v>
      </c>
      <c r="H166" s="14">
        <f>0.85+0.005*F166</f>
        <v>1.285</v>
      </c>
      <c r="I166" s="14">
        <f t="shared" si="11"/>
        <v>53.97</v>
      </c>
      <c r="J166" s="5">
        <v>18</v>
      </c>
      <c r="K166" s="5">
        <v>1</v>
      </c>
      <c r="L166" s="12">
        <f t="shared" si="13"/>
        <v>87</v>
      </c>
      <c r="M166" s="12">
        <f t="shared" si="14"/>
        <v>1.76</v>
      </c>
      <c r="N166" s="12">
        <f t="shared" si="12"/>
        <v>31.68</v>
      </c>
      <c r="O166" s="14">
        <f t="shared" si="10"/>
        <v>85.65</v>
      </c>
      <c r="P166" s="5"/>
      <c r="Q166" s="19"/>
    </row>
    <row r="167" spans="1:17" s="2" customFormat="1" ht="12">
      <c r="A167" s="5" t="s">
        <v>929</v>
      </c>
      <c r="B167" s="17" t="s">
        <v>749</v>
      </c>
      <c r="C167" s="5" t="s">
        <v>931</v>
      </c>
      <c r="D167" s="5" t="s">
        <v>751</v>
      </c>
      <c r="E167" s="18" t="s">
        <v>771</v>
      </c>
      <c r="F167" s="5">
        <v>71</v>
      </c>
      <c r="G167" s="5">
        <v>16</v>
      </c>
      <c r="H167" s="14">
        <f>0.85+0.005*F167</f>
        <v>1.205</v>
      </c>
      <c r="I167" s="14">
        <f t="shared" si="11"/>
        <v>19.28</v>
      </c>
      <c r="J167" s="5">
        <v>4</v>
      </c>
      <c r="K167" s="5">
        <v>2</v>
      </c>
      <c r="L167" s="12">
        <f t="shared" si="13"/>
        <v>35.5</v>
      </c>
      <c r="M167" s="12">
        <f t="shared" si="14"/>
        <v>1.0733333333333333</v>
      </c>
      <c r="N167" s="12">
        <f t="shared" si="12"/>
        <v>8.586666666666666</v>
      </c>
      <c r="O167" s="14">
        <f t="shared" si="10"/>
        <v>27.866666666666667</v>
      </c>
      <c r="P167" s="5"/>
      <c r="Q167" s="19"/>
    </row>
    <row r="168" spans="1:17" s="2" customFormat="1" ht="12">
      <c r="A168" s="5" t="s">
        <v>929</v>
      </c>
      <c r="B168" s="17" t="s">
        <v>749</v>
      </c>
      <c r="C168" s="5" t="s">
        <v>932</v>
      </c>
      <c r="D168" s="5" t="s">
        <v>762</v>
      </c>
      <c r="E168" s="18" t="s">
        <v>752</v>
      </c>
      <c r="F168" s="5">
        <v>28</v>
      </c>
      <c r="G168" s="5">
        <v>20</v>
      </c>
      <c r="H168" s="14">
        <f>0.85+0.005*F168</f>
        <v>0.99</v>
      </c>
      <c r="I168" s="14">
        <f t="shared" si="11"/>
        <v>19.8</v>
      </c>
      <c r="J168" s="5">
        <v>20</v>
      </c>
      <c r="K168" s="5">
        <v>1</v>
      </c>
      <c r="L168" s="12">
        <f t="shared" si="13"/>
        <v>28</v>
      </c>
      <c r="M168" s="12">
        <f>1+(L168/30-1)*0.6</f>
        <v>0.96</v>
      </c>
      <c r="N168" s="12">
        <f t="shared" si="12"/>
        <v>19.2</v>
      </c>
      <c r="O168" s="14">
        <f t="shared" si="10"/>
        <v>39</v>
      </c>
      <c r="P168" s="5"/>
      <c r="Q168" s="19"/>
    </row>
    <row r="169" spans="1:17" s="2" customFormat="1" ht="12">
      <c r="A169" s="5" t="s">
        <v>933</v>
      </c>
      <c r="B169" s="17" t="s">
        <v>749</v>
      </c>
      <c r="C169" s="5" t="s">
        <v>934</v>
      </c>
      <c r="D169" s="5" t="s">
        <v>775</v>
      </c>
      <c r="E169" s="18" t="s">
        <v>758</v>
      </c>
      <c r="F169" s="5">
        <v>135</v>
      </c>
      <c r="G169" s="5">
        <v>24</v>
      </c>
      <c r="H169" s="14">
        <f>0.85+0.005*F169</f>
        <v>1.525</v>
      </c>
      <c r="I169" s="14">
        <f t="shared" si="11"/>
        <v>36.599999999999994</v>
      </c>
      <c r="J169" s="5">
        <v>6</v>
      </c>
      <c r="K169" s="5">
        <v>3</v>
      </c>
      <c r="L169" s="12">
        <f t="shared" si="13"/>
        <v>45</v>
      </c>
      <c r="M169" s="12">
        <f t="shared" si="14"/>
        <v>1.2</v>
      </c>
      <c r="N169" s="12">
        <f t="shared" si="12"/>
        <v>21.599999999999998</v>
      </c>
      <c r="O169" s="14">
        <f t="shared" si="10"/>
        <v>58.19999999999999</v>
      </c>
      <c r="P169" s="5"/>
      <c r="Q169" s="19"/>
    </row>
    <row r="170" spans="1:17" s="2" customFormat="1" ht="12">
      <c r="A170" s="5" t="s">
        <v>933</v>
      </c>
      <c r="B170" s="17" t="s">
        <v>749</v>
      </c>
      <c r="C170" s="5" t="s">
        <v>934</v>
      </c>
      <c r="D170" s="5" t="s">
        <v>935</v>
      </c>
      <c r="E170" s="18" t="s">
        <v>758</v>
      </c>
      <c r="F170" s="5">
        <v>59</v>
      </c>
      <c r="G170" s="5">
        <v>32</v>
      </c>
      <c r="H170" s="14">
        <v>1.2</v>
      </c>
      <c r="I170" s="14">
        <f t="shared" si="11"/>
        <v>38.4</v>
      </c>
      <c r="J170" s="5">
        <v>24</v>
      </c>
      <c r="K170" s="5">
        <v>2</v>
      </c>
      <c r="L170" s="12">
        <f t="shared" si="13"/>
        <v>29.5</v>
      </c>
      <c r="M170" s="12">
        <f>1+(L170/30-1)*0.6</f>
        <v>0.99</v>
      </c>
      <c r="N170" s="12">
        <f t="shared" si="12"/>
        <v>47.519999999999996</v>
      </c>
      <c r="O170" s="14">
        <f t="shared" si="10"/>
        <v>85.91999999999999</v>
      </c>
      <c r="P170" s="5"/>
      <c r="Q170" s="19"/>
    </row>
    <row r="171" spans="1:17" s="2" customFormat="1" ht="12">
      <c r="A171" s="5" t="s">
        <v>933</v>
      </c>
      <c r="B171" s="17" t="s">
        <v>749</v>
      </c>
      <c r="C171" s="5" t="s">
        <v>936</v>
      </c>
      <c r="D171" s="5" t="s">
        <v>937</v>
      </c>
      <c r="E171" s="18" t="s">
        <v>771</v>
      </c>
      <c r="F171" s="5">
        <v>146</v>
      </c>
      <c r="G171" s="5">
        <v>32</v>
      </c>
      <c r="H171" s="14">
        <f>0.85+0.005*F171</f>
        <v>1.58</v>
      </c>
      <c r="I171" s="14">
        <f t="shared" si="11"/>
        <v>50.56</v>
      </c>
      <c r="J171" s="5">
        <v>10</v>
      </c>
      <c r="K171" s="5">
        <v>4</v>
      </c>
      <c r="L171" s="12">
        <f t="shared" si="13"/>
        <v>36.5</v>
      </c>
      <c r="M171" s="12">
        <f t="shared" si="14"/>
        <v>1.0866666666666667</v>
      </c>
      <c r="N171" s="12">
        <f t="shared" si="12"/>
        <v>43.46666666666667</v>
      </c>
      <c r="O171" s="14">
        <f t="shared" si="10"/>
        <v>94.02666666666667</v>
      </c>
      <c r="P171" s="5"/>
      <c r="Q171" s="19"/>
    </row>
    <row r="172" spans="1:17" s="2" customFormat="1" ht="12">
      <c r="A172" s="5" t="s">
        <v>938</v>
      </c>
      <c r="B172" s="17" t="s">
        <v>749</v>
      </c>
      <c r="C172" s="5" t="s">
        <v>939</v>
      </c>
      <c r="D172" s="5" t="s">
        <v>757</v>
      </c>
      <c r="E172" s="18" t="s">
        <v>758</v>
      </c>
      <c r="F172" s="5">
        <v>87</v>
      </c>
      <c r="G172" s="5">
        <v>40</v>
      </c>
      <c r="H172" s="14">
        <f>0.85+0.005*F172</f>
        <v>1.285</v>
      </c>
      <c r="I172" s="14">
        <f t="shared" si="11"/>
        <v>51.4</v>
      </c>
      <c r="J172" s="5"/>
      <c r="K172" s="5"/>
      <c r="L172" s="12"/>
      <c r="M172" s="12"/>
      <c r="N172" s="12"/>
      <c r="O172" s="14">
        <f t="shared" si="10"/>
        <v>51.4</v>
      </c>
      <c r="P172" s="5"/>
      <c r="Q172" s="19"/>
    </row>
    <row r="173" spans="1:17" s="2" customFormat="1" ht="12">
      <c r="A173" s="5" t="s">
        <v>938</v>
      </c>
      <c r="B173" s="17" t="s">
        <v>749</v>
      </c>
      <c r="C173" s="5" t="s">
        <v>940</v>
      </c>
      <c r="D173" s="5" t="s">
        <v>757</v>
      </c>
      <c r="E173" s="18" t="s">
        <v>758</v>
      </c>
      <c r="F173" s="5">
        <v>87</v>
      </c>
      <c r="G173" s="5"/>
      <c r="H173" s="14"/>
      <c r="I173" s="14"/>
      <c r="J173" s="5">
        <v>28</v>
      </c>
      <c r="K173" s="5">
        <v>1</v>
      </c>
      <c r="L173" s="12">
        <f t="shared" si="13"/>
        <v>87</v>
      </c>
      <c r="M173" s="12">
        <f t="shared" si="14"/>
        <v>1.76</v>
      </c>
      <c r="N173" s="12">
        <f t="shared" si="12"/>
        <v>49.28</v>
      </c>
      <c r="O173" s="14">
        <f t="shared" si="10"/>
        <v>49.28</v>
      </c>
      <c r="P173" s="5"/>
      <c r="Q173" s="19"/>
    </row>
    <row r="174" spans="1:17" s="2" customFormat="1" ht="12">
      <c r="A174" s="5" t="s">
        <v>938</v>
      </c>
      <c r="B174" s="17" t="s">
        <v>749</v>
      </c>
      <c r="C174" s="5" t="s">
        <v>794</v>
      </c>
      <c r="D174" s="5" t="s">
        <v>757</v>
      </c>
      <c r="E174" s="18" t="s">
        <v>758</v>
      </c>
      <c r="F174" s="5">
        <v>66</v>
      </c>
      <c r="G174" s="5">
        <v>16</v>
      </c>
      <c r="H174" s="14">
        <v>1.2</v>
      </c>
      <c r="I174" s="14">
        <f t="shared" si="11"/>
        <v>19.2</v>
      </c>
      <c r="J174" s="5"/>
      <c r="K174" s="5"/>
      <c r="L174" s="12"/>
      <c r="M174" s="12"/>
      <c r="N174" s="12">
        <f t="shared" si="12"/>
        <v>0</v>
      </c>
      <c r="O174" s="14">
        <f t="shared" si="10"/>
        <v>19.2</v>
      </c>
      <c r="P174" s="5"/>
      <c r="Q174" s="19"/>
    </row>
    <row r="175" spans="1:17" s="2" customFormat="1" ht="12">
      <c r="A175" s="5" t="s">
        <v>938</v>
      </c>
      <c r="B175" s="17" t="s">
        <v>749</v>
      </c>
      <c r="C175" s="5" t="s">
        <v>796</v>
      </c>
      <c r="D175" s="5" t="s">
        <v>797</v>
      </c>
      <c r="E175" s="18" t="s">
        <v>771</v>
      </c>
      <c r="F175" s="5">
        <v>101</v>
      </c>
      <c r="G175" s="5">
        <v>4</v>
      </c>
      <c r="H175" s="14">
        <f>0.85+0.005*F175</f>
        <v>1.355</v>
      </c>
      <c r="I175" s="14">
        <f t="shared" si="11"/>
        <v>5.42</v>
      </c>
      <c r="J175" s="5">
        <v>6</v>
      </c>
      <c r="K175" s="5">
        <v>2</v>
      </c>
      <c r="L175" s="12">
        <f t="shared" si="13"/>
        <v>50.5</v>
      </c>
      <c r="M175" s="12">
        <f t="shared" si="14"/>
        <v>1.2733333333333334</v>
      </c>
      <c r="N175" s="12">
        <f t="shared" si="12"/>
        <v>15.280000000000001</v>
      </c>
      <c r="O175" s="14">
        <f t="shared" si="10"/>
        <v>20.700000000000003</v>
      </c>
      <c r="P175" s="5"/>
      <c r="Q175" s="19"/>
    </row>
    <row r="176" spans="1:17" s="2" customFormat="1" ht="12">
      <c r="A176" s="5" t="s">
        <v>938</v>
      </c>
      <c r="B176" s="17" t="s">
        <v>749</v>
      </c>
      <c r="C176" s="5" t="s">
        <v>796</v>
      </c>
      <c r="D176" s="5" t="s">
        <v>751</v>
      </c>
      <c r="E176" s="18" t="s">
        <v>752</v>
      </c>
      <c r="F176" s="5">
        <v>80</v>
      </c>
      <c r="G176" s="5">
        <v>20</v>
      </c>
      <c r="H176" s="14">
        <f>0.85+0.005*F176</f>
        <v>1.25</v>
      </c>
      <c r="I176" s="14">
        <f t="shared" si="11"/>
        <v>25</v>
      </c>
      <c r="J176" s="5">
        <v>10</v>
      </c>
      <c r="K176" s="5">
        <v>2</v>
      </c>
      <c r="L176" s="12">
        <f t="shared" si="13"/>
        <v>40</v>
      </c>
      <c r="M176" s="12">
        <f t="shared" si="14"/>
        <v>1.1333333333333333</v>
      </c>
      <c r="N176" s="12">
        <f t="shared" si="12"/>
        <v>22.666666666666664</v>
      </c>
      <c r="O176" s="14">
        <f t="shared" si="10"/>
        <v>47.666666666666664</v>
      </c>
      <c r="P176" s="5"/>
      <c r="Q176" s="19"/>
    </row>
    <row r="177" spans="1:17" s="2" customFormat="1" ht="12">
      <c r="A177" s="5" t="s">
        <v>938</v>
      </c>
      <c r="B177" s="17" t="s">
        <v>749</v>
      </c>
      <c r="C177" s="5" t="s">
        <v>796</v>
      </c>
      <c r="D177" s="5" t="s">
        <v>941</v>
      </c>
      <c r="E177" s="18" t="s">
        <v>771</v>
      </c>
      <c r="F177" s="5">
        <v>37</v>
      </c>
      <c r="G177" s="5">
        <v>4</v>
      </c>
      <c r="H177" s="14">
        <v>1.2</v>
      </c>
      <c r="I177" s="14">
        <f t="shared" si="11"/>
        <v>4.8</v>
      </c>
      <c r="J177" s="5">
        <v>10</v>
      </c>
      <c r="K177" s="5">
        <v>2</v>
      </c>
      <c r="L177" s="12">
        <f t="shared" si="13"/>
        <v>18.5</v>
      </c>
      <c r="M177" s="12">
        <f>1+(L177/30-1)*0.6</f>
        <v>0.77</v>
      </c>
      <c r="N177" s="12">
        <f t="shared" si="12"/>
        <v>15.4</v>
      </c>
      <c r="O177" s="14">
        <f t="shared" si="10"/>
        <v>20.2</v>
      </c>
      <c r="P177" s="5"/>
      <c r="Q177" s="19"/>
    </row>
    <row r="178" spans="1:17" s="2" customFormat="1" ht="11.25" customHeight="1">
      <c r="A178" s="5" t="s">
        <v>942</v>
      </c>
      <c r="B178" s="17" t="s">
        <v>749</v>
      </c>
      <c r="C178" s="5" t="s">
        <v>903</v>
      </c>
      <c r="D178" s="5" t="s">
        <v>762</v>
      </c>
      <c r="E178" s="18" t="s">
        <v>771</v>
      </c>
      <c r="F178" s="5">
        <v>79</v>
      </c>
      <c r="G178" s="5"/>
      <c r="H178" s="14"/>
      <c r="I178" s="14"/>
      <c r="J178" s="5">
        <v>6</v>
      </c>
      <c r="K178" s="5">
        <v>1</v>
      </c>
      <c r="L178" s="12">
        <f t="shared" si="13"/>
        <v>79</v>
      </c>
      <c r="M178" s="12">
        <f t="shared" si="14"/>
        <v>1.6533333333333333</v>
      </c>
      <c r="N178" s="12">
        <f t="shared" si="12"/>
        <v>9.92</v>
      </c>
      <c r="O178" s="14">
        <f t="shared" si="10"/>
        <v>9.92</v>
      </c>
      <c r="P178" s="5"/>
      <c r="Q178" s="19"/>
    </row>
    <row r="179" spans="1:17" s="2" customFormat="1" ht="12">
      <c r="A179" s="5" t="s">
        <v>942</v>
      </c>
      <c r="B179" s="17" t="s">
        <v>749</v>
      </c>
      <c r="C179" s="5" t="s">
        <v>943</v>
      </c>
      <c r="D179" s="5" t="s">
        <v>767</v>
      </c>
      <c r="E179" s="18" t="s">
        <v>752</v>
      </c>
      <c r="F179" s="5">
        <v>89</v>
      </c>
      <c r="G179" s="5">
        <v>40</v>
      </c>
      <c r="H179" s="14">
        <f>0.85+0.005*F179</f>
        <v>1.295</v>
      </c>
      <c r="I179" s="14">
        <f t="shared" si="11"/>
        <v>51.8</v>
      </c>
      <c r="J179" s="5"/>
      <c r="K179" s="5"/>
      <c r="L179" s="12"/>
      <c r="M179" s="12"/>
      <c r="N179" s="12">
        <f t="shared" si="12"/>
        <v>0</v>
      </c>
      <c r="O179" s="14">
        <f t="shared" si="10"/>
        <v>51.8</v>
      </c>
      <c r="P179" s="5"/>
      <c r="Q179" s="19"/>
    </row>
    <row r="180" spans="1:17" s="2" customFormat="1" ht="12">
      <c r="A180" s="5" t="s">
        <v>944</v>
      </c>
      <c r="B180" s="17" t="s">
        <v>754</v>
      </c>
      <c r="C180" s="5" t="s">
        <v>945</v>
      </c>
      <c r="D180" s="5" t="s">
        <v>946</v>
      </c>
      <c r="E180" s="18" t="s">
        <v>758</v>
      </c>
      <c r="F180" s="5">
        <v>133</v>
      </c>
      <c r="G180" s="5">
        <v>32</v>
      </c>
      <c r="H180" s="14">
        <f>0.85+0.005*F180</f>
        <v>1.5150000000000001</v>
      </c>
      <c r="I180" s="14">
        <f t="shared" si="11"/>
        <v>48.480000000000004</v>
      </c>
      <c r="J180" s="5">
        <v>8</v>
      </c>
      <c r="K180" s="5">
        <v>3</v>
      </c>
      <c r="L180" s="12">
        <f t="shared" si="13"/>
        <v>44.333333333333336</v>
      </c>
      <c r="M180" s="12">
        <f t="shared" si="14"/>
        <v>1.1911111111111112</v>
      </c>
      <c r="N180" s="12">
        <f t="shared" si="12"/>
        <v>28.58666666666667</v>
      </c>
      <c r="O180" s="14">
        <f t="shared" si="10"/>
        <v>77.06666666666668</v>
      </c>
      <c r="P180" s="5"/>
      <c r="Q180" s="19"/>
    </row>
    <row r="181" spans="1:17" s="2" customFormat="1" ht="12">
      <c r="A181" s="5" t="s">
        <v>944</v>
      </c>
      <c r="B181" s="17" t="s">
        <v>754</v>
      </c>
      <c r="C181" s="5" t="s">
        <v>854</v>
      </c>
      <c r="D181" s="5" t="s">
        <v>855</v>
      </c>
      <c r="E181" s="18" t="s">
        <v>758</v>
      </c>
      <c r="F181" s="5">
        <v>26</v>
      </c>
      <c r="G181" s="5"/>
      <c r="H181" s="14"/>
      <c r="I181" s="14"/>
      <c r="J181" s="5">
        <v>56</v>
      </c>
      <c r="K181" s="5">
        <v>1</v>
      </c>
      <c r="L181" s="12">
        <f t="shared" si="13"/>
        <v>26</v>
      </c>
      <c r="M181" s="12">
        <f>1+(L181/30-1)*0.6</f>
        <v>0.92</v>
      </c>
      <c r="N181" s="12">
        <f t="shared" si="12"/>
        <v>51.52</v>
      </c>
      <c r="O181" s="14">
        <f t="shared" si="10"/>
        <v>51.52</v>
      </c>
      <c r="P181" s="5"/>
      <c r="Q181" s="19"/>
    </row>
    <row r="182" spans="1:17" s="2" customFormat="1" ht="12">
      <c r="A182" s="5" t="s">
        <v>944</v>
      </c>
      <c r="B182" s="17" t="s">
        <v>754</v>
      </c>
      <c r="C182" s="5" t="s">
        <v>854</v>
      </c>
      <c r="D182" s="5" t="s">
        <v>856</v>
      </c>
      <c r="E182" s="18" t="s">
        <v>758</v>
      </c>
      <c r="F182" s="5">
        <v>27</v>
      </c>
      <c r="G182" s="5"/>
      <c r="H182" s="14"/>
      <c r="I182" s="14"/>
      <c r="J182" s="5">
        <v>56</v>
      </c>
      <c r="K182" s="5">
        <v>1</v>
      </c>
      <c r="L182" s="12">
        <f t="shared" si="13"/>
        <v>27</v>
      </c>
      <c r="M182" s="12">
        <f>1+(L182/30-1)*0.6</f>
        <v>0.9400000000000001</v>
      </c>
      <c r="N182" s="12">
        <f t="shared" si="12"/>
        <v>52.64</v>
      </c>
      <c r="O182" s="14">
        <f t="shared" si="10"/>
        <v>52.64</v>
      </c>
      <c r="P182" s="5"/>
      <c r="Q182" s="19"/>
    </row>
    <row r="183" spans="1:17" s="2" customFormat="1" ht="12">
      <c r="A183" s="5" t="s">
        <v>944</v>
      </c>
      <c r="B183" s="17" t="s">
        <v>754</v>
      </c>
      <c r="C183" s="5" t="s">
        <v>857</v>
      </c>
      <c r="D183" s="5" t="s">
        <v>810</v>
      </c>
      <c r="E183" s="18" t="s">
        <v>771</v>
      </c>
      <c r="F183" s="5">
        <v>26</v>
      </c>
      <c r="G183" s="5"/>
      <c r="H183" s="14"/>
      <c r="I183" s="14"/>
      <c r="J183" s="5">
        <v>56</v>
      </c>
      <c r="K183" s="5">
        <v>1</v>
      </c>
      <c r="L183" s="12">
        <f t="shared" si="13"/>
        <v>26</v>
      </c>
      <c r="M183" s="12">
        <f>1+(L183/30-1)*0.6</f>
        <v>0.92</v>
      </c>
      <c r="N183" s="12">
        <f t="shared" si="12"/>
        <v>51.52</v>
      </c>
      <c r="O183" s="14">
        <f t="shared" si="10"/>
        <v>51.52</v>
      </c>
      <c r="P183" s="5"/>
      <c r="Q183" s="19"/>
    </row>
    <row r="184" spans="1:17" s="2" customFormat="1" ht="12">
      <c r="A184" s="5" t="s">
        <v>944</v>
      </c>
      <c r="B184" s="17" t="s">
        <v>754</v>
      </c>
      <c r="C184" s="5" t="s">
        <v>903</v>
      </c>
      <c r="D184" s="5" t="s">
        <v>762</v>
      </c>
      <c r="E184" s="18" t="s">
        <v>771</v>
      </c>
      <c r="F184" s="5">
        <v>79</v>
      </c>
      <c r="G184" s="5"/>
      <c r="H184" s="14"/>
      <c r="I184" s="14"/>
      <c r="J184" s="5">
        <v>4</v>
      </c>
      <c r="K184" s="5">
        <v>1</v>
      </c>
      <c r="L184" s="12">
        <f t="shared" si="13"/>
        <v>79</v>
      </c>
      <c r="M184" s="12">
        <f t="shared" si="14"/>
        <v>1.6533333333333333</v>
      </c>
      <c r="N184" s="12">
        <f t="shared" si="12"/>
        <v>6.613333333333333</v>
      </c>
      <c r="O184" s="14">
        <f t="shared" si="10"/>
        <v>6.613333333333333</v>
      </c>
      <c r="P184" s="5"/>
      <c r="Q184" s="19"/>
    </row>
    <row r="185" spans="1:17" s="2" customFormat="1" ht="12">
      <c r="A185" s="5" t="s">
        <v>944</v>
      </c>
      <c r="B185" s="17" t="s">
        <v>754</v>
      </c>
      <c r="C185" s="5" t="s">
        <v>947</v>
      </c>
      <c r="D185" s="5" t="s">
        <v>948</v>
      </c>
      <c r="E185" s="18" t="s">
        <v>752</v>
      </c>
      <c r="F185" s="5">
        <v>100</v>
      </c>
      <c r="G185" s="5">
        <v>22</v>
      </c>
      <c r="H185" s="14">
        <f>0.85+0.005*F185</f>
        <v>1.35</v>
      </c>
      <c r="I185" s="14">
        <f t="shared" si="11"/>
        <v>29.700000000000003</v>
      </c>
      <c r="J185" s="5"/>
      <c r="K185" s="5"/>
      <c r="L185" s="12"/>
      <c r="M185" s="12"/>
      <c r="N185" s="12"/>
      <c r="O185" s="14">
        <f t="shared" si="10"/>
        <v>29.700000000000003</v>
      </c>
      <c r="P185" s="5"/>
      <c r="Q185" s="19"/>
    </row>
    <row r="186" spans="1:17" s="2" customFormat="1" ht="12">
      <c r="A186" s="5" t="s">
        <v>949</v>
      </c>
      <c r="B186" s="17" t="s">
        <v>749</v>
      </c>
      <c r="C186" s="5" t="s">
        <v>950</v>
      </c>
      <c r="D186" s="5" t="s">
        <v>757</v>
      </c>
      <c r="E186" s="18" t="s">
        <v>771</v>
      </c>
      <c r="F186" s="5">
        <v>87</v>
      </c>
      <c r="G186" s="5"/>
      <c r="H186" s="14"/>
      <c r="I186" s="14"/>
      <c r="J186" s="5">
        <v>8</v>
      </c>
      <c r="K186" s="5">
        <v>1</v>
      </c>
      <c r="L186" s="12">
        <f t="shared" si="13"/>
        <v>87</v>
      </c>
      <c r="M186" s="12">
        <f t="shared" si="14"/>
        <v>1.76</v>
      </c>
      <c r="N186" s="12">
        <f t="shared" si="12"/>
        <v>14.08</v>
      </c>
      <c r="O186" s="14">
        <f t="shared" si="10"/>
        <v>14.08</v>
      </c>
      <c r="P186" s="5"/>
      <c r="Q186" s="24"/>
    </row>
    <row r="187" spans="1:17" s="2" customFormat="1" ht="14.25">
      <c r="A187" s="5" t="s">
        <v>949</v>
      </c>
      <c r="B187" s="17" t="s">
        <v>749</v>
      </c>
      <c r="C187" s="5" t="s">
        <v>951</v>
      </c>
      <c r="D187" s="5" t="s">
        <v>757</v>
      </c>
      <c r="E187" s="18" t="s">
        <v>771</v>
      </c>
      <c r="F187" s="18">
        <v>87</v>
      </c>
      <c r="G187" s="18">
        <v>8</v>
      </c>
      <c r="H187" s="14">
        <f aca="true" t="shared" si="15" ref="H187:H192">0.85+0.005*F187</f>
        <v>1.285</v>
      </c>
      <c r="I187" s="14">
        <f t="shared" si="11"/>
        <v>10.28</v>
      </c>
      <c r="J187" s="5"/>
      <c r="K187" s="5"/>
      <c r="L187" s="12"/>
      <c r="M187" s="12"/>
      <c r="N187" s="12"/>
      <c r="O187" s="14">
        <f t="shared" si="10"/>
        <v>10.28</v>
      </c>
      <c r="P187" s="25"/>
      <c r="Q187" s="26"/>
    </row>
    <row r="188" spans="1:17" s="2" customFormat="1" ht="12">
      <c r="A188" s="5" t="s">
        <v>952</v>
      </c>
      <c r="B188" s="17" t="s">
        <v>754</v>
      </c>
      <c r="C188" s="5" t="s">
        <v>953</v>
      </c>
      <c r="D188" s="5" t="s">
        <v>954</v>
      </c>
      <c r="E188" s="18" t="s">
        <v>758</v>
      </c>
      <c r="F188" s="5">
        <v>81</v>
      </c>
      <c r="G188" s="5">
        <v>24</v>
      </c>
      <c r="H188" s="14">
        <f t="shared" si="15"/>
        <v>1.255</v>
      </c>
      <c r="I188" s="14">
        <f t="shared" si="11"/>
        <v>30.119999999999997</v>
      </c>
      <c r="J188" s="5">
        <v>6</v>
      </c>
      <c r="K188" s="5">
        <v>3</v>
      </c>
      <c r="L188" s="12">
        <f t="shared" si="13"/>
        <v>27</v>
      </c>
      <c r="M188" s="12">
        <f>1+(L188/30-1)*0.6</f>
        <v>0.9400000000000001</v>
      </c>
      <c r="N188" s="12">
        <f t="shared" si="12"/>
        <v>16.92</v>
      </c>
      <c r="O188" s="14">
        <f t="shared" si="10"/>
        <v>47.04</v>
      </c>
      <c r="P188" s="5"/>
      <c r="Q188" s="19"/>
    </row>
    <row r="189" spans="1:17" s="2" customFormat="1" ht="12">
      <c r="A189" s="5" t="s">
        <v>955</v>
      </c>
      <c r="B189" s="17" t="s">
        <v>749</v>
      </c>
      <c r="C189" s="5" t="s">
        <v>773</v>
      </c>
      <c r="D189" s="5" t="s">
        <v>770</v>
      </c>
      <c r="E189" s="18" t="s">
        <v>758</v>
      </c>
      <c r="F189" s="5">
        <v>100</v>
      </c>
      <c r="G189" s="5">
        <v>44</v>
      </c>
      <c r="H189" s="14">
        <f t="shared" si="15"/>
        <v>1.35</v>
      </c>
      <c r="I189" s="14">
        <f t="shared" si="11"/>
        <v>59.400000000000006</v>
      </c>
      <c r="J189" s="5">
        <v>20</v>
      </c>
      <c r="K189" s="5">
        <v>1</v>
      </c>
      <c r="L189" s="12">
        <f t="shared" si="13"/>
        <v>100</v>
      </c>
      <c r="M189" s="12">
        <f t="shared" si="14"/>
        <v>1.9333333333333336</v>
      </c>
      <c r="N189" s="12">
        <f t="shared" si="12"/>
        <v>38.66666666666667</v>
      </c>
      <c r="O189" s="14">
        <f t="shared" si="10"/>
        <v>98.06666666666668</v>
      </c>
      <c r="P189" s="5"/>
      <c r="Q189" s="19"/>
    </row>
    <row r="190" spans="1:17" s="2" customFormat="1" ht="12">
      <c r="A190" s="5" t="s">
        <v>955</v>
      </c>
      <c r="B190" s="17" t="s">
        <v>749</v>
      </c>
      <c r="C190" s="5" t="s">
        <v>773</v>
      </c>
      <c r="D190" s="5" t="s">
        <v>751</v>
      </c>
      <c r="E190" s="18" t="s">
        <v>758</v>
      </c>
      <c r="F190" s="5">
        <v>80</v>
      </c>
      <c r="G190" s="5">
        <v>38</v>
      </c>
      <c r="H190" s="14">
        <f t="shared" si="15"/>
        <v>1.25</v>
      </c>
      <c r="I190" s="14">
        <f t="shared" si="11"/>
        <v>47.5</v>
      </c>
      <c r="J190" s="5">
        <v>20</v>
      </c>
      <c r="K190" s="5">
        <v>1</v>
      </c>
      <c r="L190" s="12">
        <f t="shared" si="13"/>
        <v>80</v>
      </c>
      <c r="M190" s="12">
        <f t="shared" si="14"/>
        <v>1.6666666666666665</v>
      </c>
      <c r="N190" s="12">
        <f t="shared" si="12"/>
        <v>33.33333333333333</v>
      </c>
      <c r="O190" s="14">
        <f t="shared" si="10"/>
        <v>80.83333333333333</v>
      </c>
      <c r="P190" s="5"/>
      <c r="Q190" s="19"/>
    </row>
    <row r="191" spans="1:17" s="2" customFormat="1" ht="12">
      <c r="A191" s="5" t="s">
        <v>955</v>
      </c>
      <c r="B191" s="17" t="s">
        <v>749</v>
      </c>
      <c r="C191" s="5" t="s">
        <v>773</v>
      </c>
      <c r="D191" s="5" t="s">
        <v>774</v>
      </c>
      <c r="E191" s="18" t="s">
        <v>752</v>
      </c>
      <c r="F191" s="5">
        <v>74</v>
      </c>
      <c r="G191" s="5">
        <v>18</v>
      </c>
      <c r="H191" s="14">
        <f t="shared" si="15"/>
        <v>1.22</v>
      </c>
      <c r="I191" s="14">
        <f t="shared" si="11"/>
        <v>21.96</v>
      </c>
      <c r="J191" s="5">
        <v>12</v>
      </c>
      <c r="K191" s="5">
        <v>1</v>
      </c>
      <c r="L191" s="12">
        <f t="shared" si="13"/>
        <v>74</v>
      </c>
      <c r="M191" s="12">
        <f t="shared" si="14"/>
        <v>1.586666666666667</v>
      </c>
      <c r="N191" s="12">
        <f t="shared" si="12"/>
        <v>19.040000000000003</v>
      </c>
      <c r="O191" s="14">
        <f t="shared" si="10"/>
        <v>41</v>
      </c>
      <c r="P191" s="5"/>
      <c r="Q191" s="19"/>
    </row>
    <row r="192" spans="1:17" s="2" customFormat="1" ht="12">
      <c r="A192" s="5" t="s">
        <v>955</v>
      </c>
      <c r="B192" s="17" t="s">
        <v>749</v>
      </c>
      <c r="C192" s="5" t="s">
        <v>773</v>
      </c>
      <c r="D192" s="5" t="s">
        <v>775</v>
      </c>
      <c r="E192" s="18" t="s">
        <v>752</v>
      </c>
      <c r="F192" s="5">
        <v>125</v>
      </c>
      <c r="G192" s="5">
        <v>26</v>
      </c>
      <c r="H192" s="14">
        <f t="shared" si="15"/>
        <v>1.475</v>
      </c>
      <c r="I192" s="14">
        <f t="shared" si="11"/>
        <v>38.35</v>
      </c>
      <c r="J192" s="5">
        <v>40</v>
      </c>
      <c r="K192" s="5">
        <v>1</v>
      </c>
      <c r="L192" s="12">
        <f t="shared" si="13"/>
        <v>125</v>
      </c>
      <c r="M192" s="12">
        <f t="shared" si="14"/>
        <v>2.2666666666666666</v>
      </c>
      <c r="N192" s="12">
        <f t="shared" si="12"/>
        <v>90.66666666666666</v>
      </c>
      <c r="O192" s="14">
        <f t="shared" si="10"/>
        <v>129.01666666666665</v>
      </c>
      <c r="P192" s="5"/>
      <c r="Q192" s="19"/>
    </row>
    <row r="193" spans="1:17" s="2" customFormat="1" ht="12">
      <c r="A193" s="5" t="s">
        <v>955</v>
      </c>
      <c r="B193" s="17" t="s">
        <v>749</v>
      </c>
      <c r="C193" s="5" t="s">
        <v>776</v>
      </c>
      <c r="D193" s="5" t="s">
        <v>777</v>
      </c>
      <c r="E193" s="18" t="s">
        <v>752</v>
      </c>
      <c r="F193" s="5">
        <v>52</v>
      </c>
      <c r="G193" s="5">
        <v>20</v>
      </c>
      <c r="H193" s="14">
        <v>1.2</v>
      </c>
      <c r="I193" s="14">
        <f t="shared" si="11"/>
        <v>24</v>
      </c>
      <c r="J193" s="5">
        <v>12</v>
      </c>
      <c r="K193" s="5">
        <v>1</v>
      </c>
      <c r="L193" s="12">
        <f t="shared" si="13"/>
        <v>52</v>
      </c>
      <c r="M193" s="12">
        <f t="shared" si="14"/>
        <v>1.2933333333333334</v>
      </c>
      <c r="N193" s="12">
        <f t="shared" si="12"/>
        <v>15.520000000000001</v>
      </c>
      <c r="O193" s="14">
        <f t="shared" si="10"/>
        <v>39.52</v>
      </c>
      <c r="P193" s="5"/>
      <c r="Q193" s="19"/>
    </row>
    <row r="194" spans="1:17" s="2" customFormat="1" ht="12">
      <c r="A194" s="5" t="s">
        <v>956</v>
      </c>
      <c r="B194" s="17" t="s">
        <v>957</v>
      </c>
      <c r="C194" s="5" t="s">
        <v>958</v>
      </c>
      <c r="D194" s="5" t="s">
        <v>959</v>
      </c>
      <c r="E194" s="18" t="s">
        <v>758</v>
      </c>
      <c r="F194" s="5">
        <v>210</v>
      </c>
      <c r="G194" s="5">
        <v>6</v>
      </c>
      <c r="H194" s="14">
        <f>0.85+0.005*F194</f>
        <v>1.9</v>
      </c>
      <c r="I194" s="14">
        <f t="shared" si="11"/>
        <v>11.399999999999999</v>
      </c>
      <c r="J194" s="5"/>
      <c r="K194" s="5"/>
      <c r="L194" s="12"/>
      <c r="M194" s="12"/>
      <c r="N194" s="12"/>
      <c r="O194" s="14">
        <f t="shared" si="10"/>
        <v>11.399999999999999</v>
      </c>
      <c r="P194" s="5"/>
      <c r="Q194" s="19"/>
    </row>
    <row r="195" spans="1:17" s="2" customFormat="1" ht="12">
      <c r="A195" s="5" t="s">
        <v>960</v>
      </c>
      <c r="B195" s="17" t="s">
        <v>754</v>
      </c>
      <c r="C195" s="5" t="s">
        <v>880</v>
      </c>
      <c r="D195" s="5" t="s">
        <v>783</v>
      </c>
      <c r="E195" s="18" t="s">
        <v>771</v>
      </c>
      <c r="F195" s="5">
        <v>28</v>
      </c>
      <c r="G195" s="5"/>
      <c r="H195" s="14"/>
      <c r="I195" s="14"/>
      <c r="J195" s="5">
        <v>28</v>
      </c>
      <c r="K195" s="5">
        <v>1</v>
      </c>
      <c r="L195" s="12">
        <f t="shared" si="13"/>
        <v>28</v>
      </c>
      <c r="M195" s="12">
        <f>1+(L195/30-1)*0.6</f>
        <v>0.96</v>
      </c>
      <c r="N195" s="12">
        <f t="shared" si="12"/>
        <v>26.88</v>
      </c>
      <c r="O195" s="14">
        <f t="shared" si="10"/>
        <v>26.88</v>
      </c>
      <c r="P195" s="5"/>
      <c r="Q195" s="19"/>
    </row>
    <row r="196" spans="1:17" s="2" customFormat="1" ht="12">
      <c r="A196" s="5" t="s">
        <v>961</v>
      </c>
      <c r="B196" s="17" t="s">
        <v>749</v>
      </c>
      <c r="C196" s="5" t="s">
        <v>962</v>
      </c>
      <c r="D196" s="5" t="s">
        <v>767</v>
      </c>
      <c r="E196" s="18" t="s">
        <v>758</v>
      </c>
      <c r="F196" s="5">
        <v>88</v>
      </c>
      <c r="G196" s="5">
        <v>30</v>
      </c>
      <c r="H196" s="14">
        <f aca="true" t="shared" si="16" ref="H196:H256">0.85+0.005*F196</f>
        <v>1.29</v>
      </c>
      <c r="I196" s="14">
        <f aca="true" t="shared" si="17" ref="I196:I259">G196*H196</f>
        <v>38.7</v>
      </c>
      <c r="J196" s="5"/>
      <c r="K196" s="5"/>
      <c r="L196" s="12"/>
      <c r="M196" s="12"/>
      <c r="N196" s="12"/>
      <c r="O196" s="14">
        <f aca="true" t="shared" si="18" ref="O196:O259">I196+N196</f>
        <v>38.7</v>
      </c>
      <c r="P196" s="5"/>
      <c r="Q196" s="19"/>
    </row>
    <row r="197" spans="1:17" s="2" customFormat="1" ht="12">
      <c r="A197" s="5" t="s">
        <v>963</v>
      </c>
      <c r="B197" s="17" t="s">
        <v>765</v>
      </c>
      <c r="C197" s="5" t="s">
        <v>822</v>
      </c>
      <c r="D197" s="5" t="s">
        <v>783</v>
      </c>
      <c r="E197" s="18" t="s">
        <v>752</v>
      </c>
      <c r="F197" s="5">
        <v>12</v>
      </c>
      <c r="G197" s="5"/>
      <c r="H197" s="14"/>
      <c r="I197" s="14"/>
      <c r="J197" s="5">
        <v>28</v>
      </c>
      <c r="K197" s="5">
        <v>1</v>
      </c>
      <c r="L197" s="12">
        <f aca="true" t="shared" si="19" ref="L197:L260">F197/K197</f>
        <v>12</v>
      </c>
      <c r="M197" s="12">
        <f>1+(L197/30-1)*0.6</f>
        <v>0.64</v>
      </c>
      <c r="N197" s="12">
        <f aca="true" t="shared" si="20" ref="N197:N260">J197*K197*M197</f>
        <v>17.92</v>
      </c>
      <c r="O197" s="14">
        <f t="shared" si="18"/>
        <v>17.92</v>
      </c>
      <c r="P197" s="5"/>
      <c r="Q197" s="19"/>
    </row>
    <row r="198" spans="1:17" s="2" customFormat="1" ht="12">
      <c r="A198" s="5" t="s">
        <v>964</v>
      </c>
      <c r="B198" s="17" t="s">
        <v>749</v>
      </c>
      <c r="C198" s="5" t="s">
        <v>965</v>
      </c>
      <c r="D198" s="5" t="s">
        <v>762</v>
      </c>
      <c r="E198" s="18" t="s">
        <v>758</v>
      </c>
      <c r="F198" s="5">
        <v>109</v>
      </c>
      <c r="G198" s="5">
        <v>24</v>
      </c>
      <c r="H198" s="14">
        <f t="shared" si="16"/>
        <v>1.395</v>
      </c>
      <c r="I198" s="14">
        <f t="shared" si="17"/>
        <v>33.480000000000004</v>
      </c>
      <c r="J198" s="5">
        <v>26</v>
      </c>
      <c r="K198" s="5">
        <v>4</v>
      </c>
      <c r="L198" s="12">
        <f t="shared" si="19"/>
        <v>27.25</v>
      </c>
      <c r="M198" s="12">
        <f>1+(L198/30-1)*0.6</f>
        <v>0.945</v>
      </c>
      <c r="N198" s="12">
        <f t="shared" si="20"/>
        <v>98.28</v>
      </c>
      <c r="O198" s="14">
        <f t="shared" si="18"/>
        <v>131.76</v>
      </c>
      <c r="P198" s="5"/>
      <c r="Q198" s="19"/>
    </row>
    <row r="199" spans="1:17" s="2" customFormat="1" ht="12">
      <c r="A199" s="5" t="s">
        <v>964</v>
      </c>
      <c r="B199" s="17" t="s">
        <v>749</v>
      </c>
      <c r="C199" s="5" t="s">
        <v>966</v>
      </c>
      <c r="D199" s="5" t="s">
        <v>762</v>
      </c>
      <c r="E199" s="18" t="s">
        <v>752</v>
      </c>
      <c r="F199" s="5">
        <v>109</v>
      </c>
      <c r="G199" s="5">
        <v>30</v>
      </c>
      <c r="H199" s="14">
        <f t="shared" si="16"/>
        <v>1.395</v>
      </c>
      <c r="I199" s="14">
        <f t="shared" si="17"/>
        <v>41.85</v>
      </c>
      <c r="J199" s="5">
        <v>24</v>
      </c>
      <c r="K199" s="5">
        <v>4</v>
      </c>
      <c r="L199" s="12">
        <f t="shared" si="19"/>
        <v>27.25</v>
      </c>
      <c r="M199" s="12">
        <f>1+(L199/30-1)*0.6</f>
        <v>0.945</v>
      </c>
      <c r="N199" s="12">
        <f t="shared" si="20"/>
        <v>90.72</v>
      </c>
      <c r="O199" s="14">
        <f t="shared" si="18"/>
        <v>132.57</v>
      </c>
      <c r="P199" s="5"/>
      <c r="Q199" s="19"/>
    </row>
    <row r="200" spans="1:17" s="2" customFormat="1" ht="12">
      <c r="A200" s="5" t="s">
        <v>967</v>
      </c>
      <c r="B200" s="17" t="s">
        <v>968</v>
      </c>
      <c r="C200" s="5" t="s">
        <v>958</v>
      </c>
      <c r="D200" s="5" t="s">
        <v>959</v>
      </c>
      <c r="E200" s="18" t="s">
        <v>758</v>
      </c>
      <c r="F200" s="5">
        <v>210</v>
      </c>
      <c r="G200" s="5"/>
      <c r="H200" s="14"/>
      <c r="I200" s="14"/>
      <c r="J200" s="5">
        <v>5</v>
      </c>
      <c r="K200" s="5">
        <v>5</v>
      </c>
      <c r="L200" s="12">
        <f t="shared" si="19"/>
        <v>42</v>
      </c>
      <c r="M200" s="12">
        <f aca="true" t="shared" si="21" ref="M200:M257">1+(L200/30-1)*0.4</f>
        <v>1.16</v>
      </c>
      <c r="N200" s="12">
        <f t="shared" si="20"/>
        <v>28.999999999999996</v>
      </c>
      <c r="O200" s="14">
        <f t="shared" si="18"/>
        <v>28.999999999999996</v>
      </c>
      <c r="P200" s="5"/>
      <c r="Q200" s="19"/>
    </row>
    <row r="201" spans="1:17" s="2" customFormat="1" ht="12">
      <c r="A201" s="5" t="s">
        <v>969</v>
      </c>
      <c r="B201" s="17" t="s">
        <v>785</v>
      </c>
      <c r="C201" s="5" t="s">
        <v>970</v>
      </c>
      <c r="D201" s="5" t="s">
        <v>841</v>
      </c>
      <c r="E201" s="18" t="s">
        <v>758</v>
      </c>
      <c r="F201" s="5">
        <v>87</v>
      </c>
      <c r="G201" s="5">
        <v>42</v>
      </c>
      <c r="H201" s="14">
        <f t="shared" si="16"/>
        <v>1.285</v>
      </c>
      <c r="I201" s="14">
        <f t="shared" si="17"/>
        <v>53.97</v>
      </c>
      <c r="J201" s="5">
        <v>20</v>
      </c>
      <c r="K201" s="5">
        <v>2</v>
      </c>
      <c r="L201" s="12">
        <f t="shared" si="19"/>
        <v>43.5</v>
      </c>
      <c r="M201" s="12">
        <f t="shared" si="21"/>
        <v>1.18</v>
      </c>
      <c r="N201" s="12">
        <f t="shared" si="20"/>
        <v>47.199999999999996</v>
      </c>
      <c r="O201" s="14">
        <f t="shared" si="18"/>
        <v>101.16999999999999</v>
      </c>
      <c r="P201" s="5"/>
      <c r="Q201" s="19"/>
    </row>
    <row r="202" spans="1:17" s="2" customFormat="1" ht="12">
      <c r="A202" s="5" t="s">
        <v>969</v>
      </c>
      <c r="B202" s="17" t="s">
        <v>785</v>
      </c>
      <c r="C202" s="5" t="s">
        <v>750</v>
      </c>
      <c r="D202" s="5" t="s">
        <v>751</v>
      </c>
      <c r="E202" s="18" t="s">
        <v>752</v>
      </c>
      <c r="F202" s="5">
        <v>80</v>
      </c>
      <c r="G202" s="5">
        <v>16</v>
      </c>
      <c r="H202" s="14">
        <f t="shared" si="16"/>
        <v>1.25</v>
      </c>
      <c r="I202" s="14">
        <f t="shared" si="17"/>
        <v>20</v>
      </c>
      <c r="J202" s="5"/>
      <c r="K202" s="5"/>
      <c r="L202" s="12"/>
      <c r="M202" s="12"/>
      <c r="N202" s="12"/>
      <c r="O202" s="14">
        <f t="shared" si="18"/>
        <v>20</v>
      </c>
      <c r="P202" s="5"/>
      <c r="Q202" s="19"/>
    </row>
    <row r="203" spans="1:17" s="2" customFormat="1" ht="12">
      <c r="A203" s="5" t="s">
        <v>969</v>
      </c>
      <c r="B203" s="17" t="s">
        <v>785</v>
      </c>
      <c r="C203" s="5" t="s">
        <v>971</v>
      </c>
      <c r="D203" s="5" t="s">
        <v>751</v>
      </c>
      <c r="E203" s="18" t="s">
        <v>752</v>
      </c>
      <c r="F203" s="5">
        <v>71</v>
      </c>
      <c r="G203" s="5">
        <v>16</v>
      </c>
      <c r="H203" s="14">
        <f t="shared" si="16"/>
        <v>1.205</v>
      </c>
      <c r="I203" s="14">
        <f t="shared" si="17"/>
        <v>19.28</v>
      </c>
      <c r="J203" s="5">
        <v>4</v>
      </c>
      <c r="K203" s="5">
        <v>2</v>
      </c>
      <c r="L203" s="12">
        <f t="shared" si="19"/>
        <v>35.5</v>
      </c>
      <c r="M203" s="12">
        <f t="shared" si="21"/>
        <v>1.0733333333333333</v>
      </c>
      <c r="N203" s="12">
        <f t="shared" si="20"/>
        <v>8.586666666666666</v>
      </c>
      <c r="O203" s="14">
        <f t="shared" si="18"/>
        <v>27.866666666666667</v>
      </c>
      <c r="P203" s="5"/>
      <c r="Q203" s="19"/>
    </row>
    <row r="204" spans="1:17" s="2" customFormat="1" ht="12">
      <c r="A204" s="5" t="s">
        <v>972</v>
      </c>
      <c r="B204" s="17" t="s">
        <v>754</v>
      </c>
      <c r="C204" s="5" t="s">
        <v>808</v>
      </c>
      <c r="D204" s="5" t="s">
        <v>762</v>
      </c>
      <c r="E204" s="18" t="s">
        <v>758</v>
      </c>
      <c r="F204" s="5">
        <v>109</v>
      </c>
      <c r="G204" s="5">
        <v>6</v>
      </c>
      <c r="H204" s="14">
        <f t="shared" si="16"/>
        <v>1.395</v>
      </c>
      <c r="I204" s="14">
        <f t="shared" si="17"/>
        <v>8.370000000000001</v>
      </c>
      <c r="J204" s="5"/>
      <c r="K204" s="5"/>
      <c r="L204" s="12"/>
      <c r="M204" s="12"/>
      <c r="N204" s="12"/>
      <c r="O204" s="14">
        <f t="shared" si="18"/>
        <v>8.370000000000001</v>
      </c>
      <c r="P204" s="5"/>
      <c r="Q204" s="19"/>
    </row>
    <row r="205" spans="1:17" s="2" customFormat="1" ht="12">
      <c r="A205" s="5" t="s">
        <v>972</v>
      </c>
      <c r="B205" s="17" t="s">
        <v>754</v>
      </c>
      <c r="C205" s="5" t="s">
        <v>973</v>
      </c>
      <c r="D205" s="5" t="s">
        <v>757</v>
      </c>
      <c r="E205" s="18" t="s">
        <v>758</v>
      </c>
      <c r="F205" s="5">
        <v>54</v>
      </c>
      <c r="G205" s="5">
        <v>20</v>
      </c>
      <c r="H205" s="14">
        <v>1.2</v>
      </c>
      <c r="I205" s="14">
        <f t="shared" si="17"/>
        <v>24</v>
      </c>
      <c r="J205" s="5"/>
      <c r="K205" s="5"/>
      <c r="L205" s="12"/>
      <c r="M205" s="12"/>
      <c r="N205" s="12"/>
      <c r="O205" s="14">
        <f t="shared" si="18"/>
        <v>24</v>
      </c>
      <c r="P205" s="5"/>
      <c r="Q205" s="19"/>
    </row>
    <row r="206" spans="1:17" s="2" customFormat="1" ht="12">
      <c r="A206" s="5" t="s">
        <v>972</v>
      </c>
      <c r="B206" s="17" t="s">
        <v>754</v>
      </c>
      <c r="C206" s="5" t="s">
        <v>750</v>
      </c>
      <c r="D206" s="5" t="s">
        <v>762</v>
      </c>
      <c r="E206" s="18" t="s">
        <v>752</v>
      </c>
      <c r="F206" s="5">
        <v>30</v>
      </c>
      <c r="G206" s="5">
        <v>20</v>
      </c>
      <c r="H206" s="14">
        <v>1.2</v>
      </c>
      <c r="I206" s="14">
        <f t="shared" si="17"/>
        <v>24</v>
      </c>
      <c r="J206" s="5">
        <v>6</v>
      </c>
      <c r="K206" s="5">
        <v>1</v>
      </c>
      <c r="L206" s="12">
        <f t="shared" si="19"/>
        <v>30</v>
      </c>
      <c r="M206" s="12">
        <f t="shared" si="21"/>
        <v>1</v>
      </c>
      <c r="N206" s="12">
        <f t="shared" si="20"/>
        <v>6</v>
      </c>
      <c r="O206" s="14">
        <f t="shared" si="18"/>
        <v>30</v>
      </c>
      <c r="P206" s="5"/>
      <c r="Q206" s="19"/>
    </row>
    <row r="207" spans="1:17" s="2" customFormat="1" ht="12">
      <c r="A207" s="5" t="s">
        <v>972</v>
      </c>
      <c r="B207" s="17" t="s">
        <v>754</v>
      </c>
      <c r="C207" s="5" t="s">
        <v>750</v>
      </c>
      <c r="D207" s="5" t="s">
        <v>751</v>
      </c>
      <c r="E207" s="18" t="s">
        <v>752</v>
      </c>
      <c r="F207" s="5">
        <v>80</v>
      </c>
      <c r="G207" s="5">
        <v>8</v>
      </c>
      <c r="H207" s="14">
        <f t="shared" si="16"/>
        <v>1.25</v>
      </c>
      <c r="I207" s="14">
        <f t="shared" si="17"/>
        <v>10</v>
      </c>
      <c r="J207" s="5"/>
      <c r="K207" s="5"/>
      <c r="L207" s="12"/>
      <c r="M207" s="12"/>
      <c r="N207" s="12"/>
      <c r="O207" s="14">
        <f t="shared" si="18"/>
        <v>10</v>
      </c>
      <c r="P207" s="5"/>
      <c r="Q207" s="19"/>
    </row>
    <row r="208" spans="1:17" s="2" customFormat="1" ht="12">
      <c r="A208" s="5" t="s">
        <v>974</v>
      </c>
      <c r="B208" s="17" t="s">
        <v>754</v>
      </c>
      <c r="C208" s="5" t="s">
        <v>975</v>
      </c>
      <c r="D208" s="5" t="s">
        <v>762</v>
      </c>
      <c r="E208" s="18" t="s">
        <v>752</v>
      </c>
      <c r="F208" s="5">
        <v>109</v>
      </c>
      <c r="G208" s="5"/>
      <c r="H208" s="14"/>
      <c r="I208" s="14"/>
      <c r="J208" s="5">
        <v>16</v>
      </c>
      <c r="K208" s="5">
        <v>4</v>
      </c>
      <c r="L208" s="12">
        <f t="shared" si="19"/>
        <v>27.25</v>
      </c>
      <c r="M208" s="12">
        <f>1+(L208/30-1)*0.6</f>
        <v>0.945</v>
      </c>
      <c r="N208" s="12">
        <f t="shared" si="20"/>
        <v>60.48</v>
      </c>
      <c r="O208" s="14">
        <f t="shared" si="18"/>
        <v>60.48</v>
      </c>
      <c r="P208" s="5"/>
      <c r="Q208" s="19"/>
    </row>
    <row r="209" spans="1:17" s="2" customFormat="1" ht="12">
      <c r="A209" s="5" t="s">
        <v>974</v>
      </c>
      <c r="B209" s="17" t="s">
        <v>754</v>
      </c>
      <c r="C209" s="5" t="s">
        <v>822</v>
      </c>
      <c r="D209" s="5" t="s">
        <v>783</v>
      </c>
      <c r="E209" s="18" t="s">
        <v>752</v>
      </c>
      <c r="F209" s="5">
        <v>12</v>
      </c>
      <c r="G209" s="5"/>
      <c r="H209" s="14"/>
      <c r="I209" s="14"/>
      <c r="J209" s="5">
        <v>28</v>
      </c>
      <c r="K209" s="5">
        <v>1</v>
      </c>
      <c r="L209" s="12">
        <f t="shared" si="19"/>
        <v>12</v>
      </c>
      <c r="M209" s="12">
        <f>1+(L209/30-1)*0.6</f>
        <v>0.64</v>
      </c>
      <c r="N209" s="12">
        <f t="shared" si="20"/>
        <v>17.92</v>
      </c>
      <c r="O209" s="14">
        <f t="shared" si="18"/>
        <v>17.92</v>
      </c>
      <c r="P209" s="5"/>
      <c r="Q209" s="19"/>
    </row>
    <row r="210" spans="1:17" s="2" customFormat="1" ht="12">
      <c r="A210" s="5" t="s">
        <v>976</v>
      </c>
      <c r="B210" s="17" t="s">
        <v>754</v>
      </c>
      <c r="C210" s="5" t="s">
        <v>831</v>
      </c>
      <c r="D210" s="5" t="s">
        <v>783</v>
      </c>
      <c r="E210" s="18" t="s">
        <v>758</v>
      </c>
      <c r="F210" s="5">
        <v>112</v>
      </c>
      <c r="G210" s="5"/>
      <c r="H210" s="14"/>
      <c r="I210" s="14"/>
      <c r="J210" s="5">
        <v>20</v>
      </c>
      <c r="K210" s="5">
        <v>2</v>
      </c>
      <c r="L210" s="12">
        <f t="shared" si="19"/>
        <v>56</v>
      </c>
      <c r="M210" s="12">
        <f t="shared" si="21"/>
        <v>1.3466666666666667</v>
      </c>
      <c r="N210" s="12">
        <f t="shared" si="20"/>
        <v>53.86666666666667</v>
      </c>
      <c r="O210" s="14">
        <f t="shared" si="18"/>
        <v>53.86666666666667</v>
      </c>
      <c r="P210" s="5"/>
      <c r="Q210" s="19"/>
    </row>
    <row r="211" spans="1:17" s="2" customFormat="1" ht="12">
      <c r="A211" s="5" t="s">
        <v>976</v>
      </c>
      <c r="B211" s="17" t="s">
        <v>754</v>
      </c>
      <c r="C211" s="5" t="s">
        <v>831</v>
      </c>
      <c r="D211" s="5" t="s">
        <v>977</v>
      </c>
      <c r="E211" s="18" t="s">
        <v>758</v>
      </c>
      <c r="F211" s="5">
        <v>49</v>
      </c>
      <c r="G211" s="5">
        <v>10</v>
      </c>
      <c r="H211" s="14">
        <f t="shared" si="16"/>
        <v>1.095</v>
      </c>
      <c r="I211" s="14">
        <f t="shared" si="17"/>
        <v>10.95</v>
      </c>
      <c r="J211" s="5">
        <v>10</v>
      </c>
      <c r="K211" s="5">
        <v>1</v>
      </c>
      <c r="L211" s="12">
        <f t="shared" si="19"/>
        <v>49</v>
      </c>
      <c r="M211" s="12">
        <f t="shared" si="21"/>
        <v>1.2533333333333334</v>
      </c>
      <c r="N211" s="12">
        <f t="shared" si="20"/>
        <v>12.533333333333335</v>
      </c>
      <c r="O211" s="14">
        <f t="shared" si="18"/>
        <v>23.483333333333334</v>
      </c>
      <c r="P211" s="5"/>
      <c r="Q211" s="19"/>
    </row>
    <row r="212" spans="1:17" s="2" customFormat="1" ht="12">
      <c r="A212" s="5" t="s">
        <v>976</v>
      </c>
      <c r="B212" s="17" t="s">
        <v>754</v>
      </c>
      <c r="C212" s="5" t="s">
        <v>832</v>
      </c>
      <c r="D212" s="5" t="s">
        <v>783</v>
      </c>
      <c r="E212" s="18" t="s">
        <v>758</v>
      </c>
      <c r="F212" s="5">
        <v>61</v>
      </c>
      <c r="G212" s="5"/>
      <c r="H212" s="14"/>
      <c r="I212" s="14"/>
      <c r="J212" s="5">
        <v>28</v>
      </c>
      <c r="K212" s="5">
        <v>1</v>
      </c>
      <c r="L212" s="12">
        <f t="shared" si="19"/>
        <v>61</v>
      </c>
      <c r="M212" s="12">
        <f t="shared" si="21"/>
        <v>1.4133333333333333</v>
      </c>
      <c r="N212" s="12">
        <f t="shared" si="20"/>
        <v>39.57333333333333</v>
      </c>
      <c r="O212" s="14">
        <f t="shared" si="18"/>
        <v>39.57333333333333</v>
      </c>
      <c r="P212" s="5"/>
      <c r="Q212" s="19"/>
    </row>
    <row r="213" spans="1:17" s="2" customFormat="1" ht="12">
      <c r="A213" s="5" t="s">
        <v>978</v>
      </c>
      <c r="B213" s="17" t="s">
        <v>749</v>
      </c>
      <c r="C213" s="5" t="s">
        <v>925</v>
      </c>
      <c r="D213" s="5" t="s">
        <v>757</v>
      </c>
      <c r="E213" s="18" t="s">
        <v>758</v>
      </c>
      <c r="F213" s="5">
        <v>87</v>
      </c>
      <c r="G213" s="5">
        <v>20</v>
      </c>
      <c r="H213" s="14">
        <f t="shared" si="16"/>
        <v>1.285</v>
      </c>
      <c r="I213" s="14">
        <f t="shared" si="17"/>
        <v>25.7</v>
      </c>
      <c r="J213" s="5">
        <v>12</v>
      </c>
      <c r="K213" s="5">
        <v>1</v>
      </c>
      <c r="L213" s="12">
        <f t="shared" si="19"/>
        <v>87</v>
      </c>
      <c r="M213" s="12">
        <f t="shared" si="21"/>
        <v>1.76</v>
      </c>
      <c r="N213" s="12">
        <f t="shared" si="20"/>
        <v>21.12</v>
      </c>
      <c r="O213" s="14">
        <f t="shared" si="18"/>
        <v>46.82</v>
      </c>
      <c r="P213" s="5"/>
      <c r="Q213" s="19"/>
    </row>
    <row r="214" spans="1:17" s="2" customFormat="1" ht="12">
      <c r="A214" s="5" t="s">
        <v>978</v>
      </c>
      <c r="B214" s="17" t="s">
        <v>749</v>
      </c>
      <c r="C214" s="5" t="s">
        <v>755</v>
      </c>
      <c r="D214" s="5" t="s">
        <v>757</v>
      </c>
      <c r="E214" s="18" t="s">
        <v>758</v>
      </c>
      <c r="F214" s="5">
        <v>87</v>
      </c>
      <c r="G214" s="5">
        <v>4</v>
      </c>
      <c r="H214" s="14">
        <f t="shared" si="16"/>
        <v>1.285</v>
      </c>
      <c r="I214" s="14">
        <f t="shared" si="17"/>
        <v>5.14</v>
      </c>
      <c r="J214" s="5">
        <v>4</v>
      </c>
      <c r="K214" s="5">
        <v>2</v>
      </c>
      <c r="L214" s="12">
        <f t="shared" si="19"/>
        <v>43.5</v>
      </c>
      <c r="M214" s="12">
        <f t="shared" si="21"/>
        <v>1.18</v>
      </c>
      <c r="N214" s="12">
        <f t="shared" si="20"/>
        <v>9.44</v>
      </c>
      <c r="O214" s="14">
        <f t="shared" si="18"/>
        <v>14.579999999999998</v>
      </c>
      <c r="P214" s="5"/>
      <c r="Q214" s="19"/>
    </row>
    <row r="215" spans="1:17" s="2" customFormat="1" ht="12">
      <c r="A215" s="5" t="s">
        <v>978</v>
      </c>
      <c r="B215" s="17" t="s">
        <v>749</v>
      </c>
      <c r="C215" s="5" t="s">
        <v>979</v>
      </c>
      <c r="D215" s="5" t="s">
        <v>757</v>
      </c>
      <c r="E215" s="18" t="s">
        <v>771</v>
      </c>
      <c r="F215" s="5">
        <v>87</v>
      </c>
      <c r="G215" s="5"/>
      <c r="H215" s="14"/>
      <c r="I215" s="14"/>
      <c r="J215" s="5">
        <v>28</v>
      </c>
      <c r="K215" s="5">
        <v>1</v>
      </c>
      <c r="L215" s="12">
        <f t="shared" si="19"/>
        <v>87</v>
      </c>
      <c r="M215" s="12">
        <f t="shared" si="21"/>
        <v>1.76</v>
      </c>
      <c r="N215" s="12">
        <f t="shared" si="20"/>
        <v>49.28</v>
      </c>
      <c r="O215" s="14">
        <f t="shared" si="18"/>
        <v>49.28</v>
      </c>
      <c r="P215" s="5"/>
      <c r="Q215" s="19"/>
    </row>
    <row r="216" spans="1:17" s="2" customFormat="1" ht="12">
      <c r="A216" s="23" t="s">
        <v>978</v>
      </c>
      <c r="B216" s="21" t="s">
        <v>749</v>
      </c>
      <c r="C216" s="23" t="s">
        <v>951</v>
      </c>
      <c r="D216" s="23" t="s">
        <v>757</v>
      </c>
      <c r="E216" s="27" t="s">
        <v>771</v>
      </c>
      <c r="F216" s="23">
        <v>87</v>
      </c>
      <c r="G216" s="23">
        <v>12</v>
      </c>
      <c r="H216" s="14">
        <f t="shared" si="16"/>
        <v>1.285</v>
      </c>
      <c r="I216" s="14">
        <f t="shared" si="17"/>
        <v>15.419999999999998</v>
      </c>
      <c r="J216" s="23">
        <v>10</v>
      </c>
      <c r="K216" s="23">
        <v>1</v>
      </c>
      <c r="L216" s="12">
        <f t="shared" si="19"/>
        <v>87</v>
      </c>
      <c r="M216" s="12">
        <f t="shared" si="21"/>
        <v>1.76</v>
      </c>
      <c r="N216" s="12">
        <f t="shared" si="20"/>
        <v>17.6</v>
      </c>
      <c r="O216" s="14">
        <f t="shared" si="18"/>
        <v>33.019999999999996</v>
      </c>
      <c r="P216" s="5"/>
      <c r="Q216" s="19"/>
    </row>
    <row r="217" spans="1:17" s="2" customFormat="1" ht="12">
      <c r="A217" s="5" t="s">
        <v>978</v>
      </c>
      <c r="B217" s="17" t="s">
        <v>749</v>
      </c>
      <c r="C217" s="5" t="s">
        <v>950</v>
      </c>
      <c r="D217" s="5" t="s">
        <v>757</v>
      </c>
      <c r="E217" s="18" t="s">
        <v>771</v>
      </c>
      <c r="F217" s="5">
        <v>87</v>
      </c>
      <c r="G217" s="5"/>
      <c r="H217" s="14"/>
      <c r="I217" s="14"/>
      <c r="J217" s="5">
        <v>8</v>
      </c>
      <c r="K217" s="5">
        <v>1</v>
      </c>
      <c r="L217" s="12">
        <f t="shared" si="19"/>
        <v>87</v>
      </c>
      <c r="M217" s="12">
        <f t="shared" si="21"/>
        <v>1.76</v>
      </c>
      <c r="N217" s="12">
        <f t="shared" si="20"/>
        <v>14.08</v>
      </c>
      <c r="O217" s="14">
        <f t="shared" si="18"/>
        <v>14.08</v>
      </c>
      <c r="P217" s="5"/>
      <c r="Q217" s="19"/>
    </row>
    <row r="218" spans="1:17" s="2" customFormat="1" ht="12">
      <c r="A218" s="5" t="s">
        <v>978</v>
      </c>
      <c r="B218" s="17" t="s">
        <v>749</v>
      </c>
      <c r="C218" s="5" t="s">
        <v>761</v>
      </c>
      <c r="D218" s="5" t="s">
        <v>762</v>
      </c>
      <c r="E218" s="18" t="s">
        <v>752</v>
      </c>
      <c r="F218" s="5">
        <v>65</v>
      </c>
      <c r="G218" s="5">
        <v>15</v>
      </c>
      <c r="H218" s="14">
        <f t="shared" si="16"/>
        <v>1.175</v>
      </c>
      <c r="I218" s="14">
        <f t="shared" si="17"/>
        <v>17.625</v>
      </c>
      <c r="J218" s="5"/>
      <c r="K218" s="5"/>
      <c r="L218" s="12"/>
      <c r="M218" s="12"/>
      <c r="N218" s="12"/>
      <c r="O218" s="14">
        <f t="shared" si="18"/>
        <v>17.625</v>
      </c>
      <c r="P218" s="5"/>
      <c r="Q218" s="19"/>
    </row>
    <row r="219" spans="1:17" s="2" customFormat="1" ht="12">
      <c r="A219" s="5" t="s">
        <v>978</v>
      </c>
      <c r="B219" s="17" t="s">
        <v>749</v>
      </c>
      <c r="C219" s="5" t="s">
        <v>980</v>
      </c>
      <c r="D219" s="5" t="s">
        <v>757</v>
      </c>
      <c r="E219" s="18" t="s">
        <v>752</v>
      </c>
      <c r="F219" s="5">
        <v>48</v>
      </c>
      <c r="G219" s="5">
        <v>12</v>
      </c>
      <c r="H219" s="14">
        <f t="shared" si="16"/>
        <v>1.0899999999999999</v>
      </c>
      <c r="I219" s="14">
        <f t="shared" si="17"/>
        <v>13.079999999999998</v>
      </c>
      <c r="J219" s="5">
        <v>4</v>
      </c>
      <c r="K219" s="5">
        <v>1</v>
      </c>
      <c r="L219" s="12">
        <f t="shared" si="19"/>
        <v>48</v>
      </c>
      <c r="M219" s="12">
        <f t="shared" si="21"/>
        <v>1.24</v>
      </c>
      <c r="N219" s="12">
        <f t="shared" si="20"/>
        <v>4.96</v>
      </c>
      <c r="O219" s="14">
        <f t="shared" si="18"/>
        <v>18.04</v>
      </c>
      <c r="P219" s="5"/>
      <c r="Q219" s="19"/>
    </row>
    <row r="220" spans="1:17" s="2" customFormat="1" ht="12">
      <c r="A220" s="5" t="s">
        <v>981</v>
      </c>
      <c r="B220" s="17" t="s">
        <v>785</v>
      </c>
      <c r="C220" s="5" t="s">
        <v>806</v>
      </c>
      <c r="D220" s="5" t="s">
        <v>770</v>
      </c>
      <c r="E220" s="18" t="s">
        <v>752</v>
      </c>
      <c r="F220" s="5">
        <v>99</v>
      </c>
      <c r="G220" s="5">
        <v>28</v>
      </c>
      <c r="H220" s="14">
        <f t="shared" si="16"/>
        <v>1.345</v>
      </c>
      <c r="I220" s="14">
        <f t="shared" si="17"/>
        <v>37.66</v>
      </c>
      <c r="J220" s="5"/>
      <c r="K220" s="5"/>
      <c r="L220" s="12"/>
      <c r="M220" s="12"/>
      <c r="N220" s="12"/>
      <c r="O220" s="14">
        <f t="shared" si="18"/>
        <v>37.66</v>
      </c>
      <c r="P220" s="5"/>
      <c r="Q220" s="19"/>
    </row>
    <row r="221" spans="1:17" s="2" customFormat="1" ht="12">
      <c r="A221" s="5" t="s">
        <v>982</v>
      </c>
      <c r="B221" s="17" t="s">
        <v>765</v>
      </c>
      <c r="C221" s="5" t="s">
        <v>97</v>
      </c>
      <c r="D221" s="5" t="s">
        <v>767</v>
      </c>
      <c r="E221" s="18" t="s">
        <v>758</v>
      </c>
      <c r="F221" s="5">
        <v>84</v>
      </c>
      <c r="G221" s="5"/>
      <c r="H221" s="14"/>
      <c r="I221" s="14"/>
      <c r="J221" s="5">
        <v>20</v>
      </c>
      <c r="K221" s="5">
        <v>1</v>
      </c>
      <c r="L221" s="12">
        <f t="shared" si="19"/>
        <v>84</v>
      </c>
      <c r="M221" s="12">
        <f t="shared" si="21"/>
        <v>1.72</v>
      </c>
      <c r="N221" s="12">
        <f t="shared" si="20"/>
        <v>34.4</v>
      </c>
      <c r="O221" s="14">
        <f t="shared" si="18"/>
        <v>34.4</v>
      </c>
      <c r="P221" s="5"/>
      <c r="Q221" s="19"/>
    </row>
    <row r="222" spans="1:17" s="2" customFormat="1" ht="12">
      <c r="A222" s="5" t="s">
        <v>982</v>
      </c>
      <c r="B222" s="17" t="s">
        <v>765</v>
      </c>
      <c r="C222" s="5" t="s">
        <v>97</v>
      </c>
      <c r="D222" s="5" t="s">
        <v>983</v>
      </c>
      <c r="E222" s="18" t="s">
        <v>771</v>
      </c>
      <c r="F222" s="5">
        <v>38</v>
      </c>
      <c r="G222" s="5"/>
      <c r="H222" s="14"/>
      <c r="I222" s="14"/>
      <c r="J222" s="5">
        <v>20</v>
      </c>
      <c r="K222" s="5">
        <v>1</v>
      </c>
      <c r="L222" s="12">
        <f t="shared" si="19"/>
        <v>38</v>
      </c>
      <c r="M222" s="12">
        <f t="shared" si="21"/>
        <v>1.1066666666666667</v>
      </c>
      <c r="N222" s="12">
        <f t="shared" si="20"/>
        <v>22.133333333333333</v>
      </c>
      <c r="O222" s="14">
        <f t="shared" si="18"/>
        <v>22.133333333333333</v>
      </c>
      <c r="P222" s="5"/>
      <c r="Q222" s="19"/>
    </row>
    <row r="223" spans="1:17" s="2" customFormat="1" ht="12">
      <c r="A223" s="5" t="s">
        <v>982</v>
      </c>
      <c r="B223" s="17" t="s">
        <v>765</v>
      </c>
      <c r="C223" s="5" t="s">
        <v>97</v>
      </c>
      <c r="D223" s="5" t="s">
        <v>770</v>
      </c>
      <c r="E223" s="18" t="s">
        <v>752</v>
      </c>
      <c r="F223" s="5">
        <v>99</v>
      </c>
      <c r="G223" s="5"/>
      <c r="H223" s="14"/>
      <c r="I223" s="14"/>
      <c r="J223" s="5">
        <v>20</v>
      </c>
      <c r="K223" s="5">
        <v>1</v>
      </c>
      <c r="L223" s="12">
        <f t="shared" si="19"/>
        <v>99</v>
      </c>
      <c r="M223" s="12">
        <f t="shared" si="21"/>
        <v>1.92</v>
      </c>
      <c r="N223" s="12">
        <f t="shared" si="20"/>
        <v>38.4</v>
      </c>
      <c r="O223" s="14">
        <f t="shared" si="18"/>
        <v>38.4</v>
      </c>
      <c r="P223" s="5"/>
      <c r="Q223" s="19"/>
    </row>
    <row r="224" spans="1:17" s="2" customFormat="1" ht="12">
      <c r="A224" s="5" t="s">
        <v>984</v>
      </c>
      <c r="B224" s="17" t="s">
        <v>785</v>
      </c>
      <c r="C224" s="5" t="s">
        <v>985</v>
      </c>
      <c r="D224" s="5" t="s">
        <v>770</v>
      </c>
      <c r="E224" s="18" t="s">
        <v>758</v>
      </c>
      <c r="F224" s="5">
        <v>100</v>
      </c>
      <c r="G224" s="5">
        <v>30</v>
      </c>
      <c r="H224" s="14">
        <f t="shared" si="16"/>
        <v>1.35</v>
      </c>
      <c r="I224" s="14">
        <f t="shared" si="17"/>
        <v>40.5</v>
      </c>
      <c r="J224" s="5">
        <v>8</v>
      </c>
      <c r="K224" s="5">
        <v>1</v>
      </c>
      <c r="L224" s="12">
        <f t="shared" si="19"/>
        <v>100</v>
      </c>
      <c r="M224" s="12">
        <f t="shared" si="21"/>
        <v>1.9333333333333336</v>
      </c>
      <c r="N224" s="12">
        <f t="shared" si="20"/>
        <v>15.466666666666669</v>
      </c>
      <c r="O224" s="14">
        <f t="shared" si="18"/>
        <v>55.96666666666667</v>
      </c>
      <c r="P224" s="5"/>
      <c r="Q224" s="19"/>
    </row>
    <row r="225" spans="1:17" s="2" customFormat="1" ht="12">
      <c r="A225" s="5" t="s">
        <v>984</v>
      </c>
      <c r="B225" s="17" t="s">
        <v>785</v>
      </c>
      <c r="C225" s="5" t="s">
        <v>817</v>
      </c>
      <c r="D225" s="5" t="s">
        <v>751</v>
      </c>
      <c r="E225" s="18" t="s">
        <v>752</v>
      </c>
      <c r="F225" s="5">
        <v>80</v>
      </c>
      <c r="G225" s="5">
        <v>20</v>
      </c>
      <c r="H225" s="14">
        <f t="shared" si="16"/>
        <v>1.25</v>
      </c>
      <c r="I225" s="14">
        <f t="shared" si="17"/>
        <v>25</v>
      </c>
      <c r="J225" s="5"/>
      <c r="K225" s="5"/>
      <c r="L225" s="12"/>
      <c r="M225" s="12"/>
      <c r="N225" s="12"/>
      <c r="O225" s="14">
        <f t="shared" si="18"/>
        <v>25</v>
      </c>
      <c r="P225" s="5"/>
      <c r="Q225" s="19"/>
    </row>
    <row r="226" spans="1:17" s="2" customFormat="1" ht="12">
      <c r="A226" s="5" t="s">
        <v>984</v>
      </c>
      <c r="B226" s="17" t="s">
        <v>785</v>
      </c>
      <c r="C226" s="5" t="s">
        <v>781</v>
      </c>
      <c r="D226" s="5" t="s">
        <v>767</v>
      </c>
      <c r="E226" s="18" t="s">
        <v>752</v>
      </c>
      <c r="F226" s="5">
        <v>67</v>
      </c>
      <c r="G226" s="5">
        <v>12</v>
      </c>
      <c r="H226" s="14">
        <f t="shared" si="16"/>
        <v>1.185</v>
      </c>
      <c r="I226" s="14">
        <f t="shared" si="17"/>
        <v>14.22</v>
      </c>
      <c r="J226" s="5"/>
      <c r="K226" s="5"/>
      <c r="L226" s="12"/>
      <c r="M226" s="12"/>
      <c r="N226" s="12"/>
      <c r="O226" s="14">
        <f t="shared" si="18"/>
        <v>14.22</v>
      </c>
      <c r="P226" s="5"/>
      <c r="Q226" s="19"/>
    </row>
    <row r="227" spans="1:17" s="2" customFormat="1" ht="12">
      <c r="A227" s="5" t="s">
        <v>986</v>
      </c>
      <c r="B227" s="17" t="s">
        <v>754</v>
      </c>
      <c r="C227" s="5" t="s">
        <v>975</v>
      </c>
      <c r="D227" s="5" t="s">
        <v>762</v>
      </c>
      <c r="E227" s="18" t="s">
        <v>752</v>
      </c>
      <c r="F227" s="5">
        <v>109</v>
      </c>
      <c r="G227" s="5">
        <v>46</v>
      </c>
      <c r="H227" s="14">
        <f t="shared" si="16"/>
        <v>1.395</v>
      </c>
      <c r="I227" s="14">
        <f t="shared" si="17"/>
        <v>64.17</v>
      </c>
      <c r="J227" s="5">
        <v>16</v>
      </c>
      <c r="K227" s="5">
        <v>4</v>
      </c>
      <c r="L227" s="12">
        <f t="shared" si="19"/>
        <v>27.25</v>
      </c>
      <c r="M227" s="12">
        <f>1+(L227/30-1)*0.6</f>
        <v>0.945</v>
      </c>
      <c r="N227" s="12">
        <f t="shared" si="20"/>
        <v>60.48</v>
      </c>
      <c r="O227" s="14">
        <f t="shared" si="18"/>
        <v>124.65</v>
      </c>
      <c r="P227" s="5"/>
      <c r="Q227" s="19"/>
    </row>
    <row r="228" spans="1:17" s="2" customFormat="1" ht="12">
      <c r="A228" s="5" t="s">
        <v>986</v>
      </c>
      <c r="B228" s="17" t="s">
        <v>754</v>
      </c>
      <c r="C228" s="5" t="s">
        <v>822</v>
      </c>
      <c r="D228" s="5" t="s">
        <v>783</v>
      </c>
      <c r="E228" s="18" t="s">
        <v>752</v>
      </c>
      <c r="F228" s="5">
        <v>12</v>
      </c>
      <c r="G228" s="5"/>
      <c r="H228" s="14"/>
      <c r="I228" s="14"/>
      <c r="J228" s="5">
        <v>28</v>
      </c>
      <c r="K228" s="5">
        <v>1</v>
      </c>
      <c r="L228" s="12">
        <f t="shared" si="19"/>
        <v>12</v>
      </c>
      <c r="M228" s="12">
        <f>1+(L228/30-1)*0.6</f>
        <v>0.64</v>
      </c>
      <c r="N228" s="12">
        <f t="shared" si="20"/>
        <v>17.92</v>
      </c>
      <c r="O228" s="14">
        <f t="shared" si="18"/>
        <v>17.92</v>
      </c>
      <c r="P228" s="5"/>
      <c r="Q228" s="19"/>
    </row>
    <row r="229" spans="1:17" s="2" customFormat="1" ht="12">
      <c r="A229" s="5" t="s">
        <v>987</v>
      </c>
      <c r="B229" s="17" t="s">
        <v>785</v>
      </c>
      <c r="C229" s="5" t="s">
        <v>880</v>
      </c>
      <c r="D229" s="5" t="s">
        <v>783</v>
      </c>
      <c r="E229" s="18" t="s">
        <v>771</v>
      </c>
      <c r="F229" s="5">
        <v>28</v>
      </c>
      <c r="G229" s="5"/>
      <c r="H229" s="14"/>
      <c r="I229" s="14"/>
      <c r="J229" s="5">
        <v>28</v>
      </c>
      <c r="K229" s="5">
        <v>1</v>
      </c>
      <c r="L229" s="12">
        <f t="shared" si="19"/>
        <v>28</v>
      </c>
      <c r="M229" s="12">
        <f>1+(L229/30-1)*0.6</f>
        <v>0.96</v>
      </c>
      <c r="N229" s="12">
        <f t="shared" si="20"/>
        <v>26.88</v>
      </c>
      <c r="O229" s="14">
        <f t="shared" si="18"/>
        <v>26.88</v>
      </c>
      <c r="P229" s="5"/>
      <c r="Q229" s="19"/>
    </row>
    <row r="230" spans="1:17" s="2" customFormat="1" ht="12">
      <c r="A230" s="5" t="s">
        <v>988</v>
      </c>
      <c r="B230" s="17" t="s">
        <v>754</v>
      </c>
      <c r="C230" s="5" t="s">
        <v>989</v>
      </c>
      <c r="D230" s="5" t="s">
        <v>946</v>
      </c>
      <c r="E230" s="18" t="s">
        <v>758</v>
      </c>
      <c r="F230" s="5">
        <v>133</v>
      </c>
      <c r="G230" s="5">
        <v>20</v>
      </c>
      <c r="H230" s="14">
        <f t="shared" si="16"/>
        <v>1.5150000000000001</v>
      </c>
      <c r="I230" s="14">
        <f t="shared" si="17"/>
        <v>30.300000000000004</v>
      </c>
      <c r="J230" s="5">
        <v>20</v>
      </c>
      <c r="K230" s="5">
        <v>3</v>
      </c>
      <c r="L230" s="12">
        <f t="shared" si="19"/>
        <v>44.333333333333336</v>
      </c>
      <c r="M230" s="12">
        <f t="shared" si="21"/>
        <v>1.1911111111111112</v>
      </c>
      <c r="N230" s="12">
        <f t="shared" si="20"/>
        <v>71.46666666666667</v>
      </c>
      <c r="O230" s="14">
        <f t="shared" si="18"/>
        <v>101.76666666666668</v>
      </c>
      <c r="P230" s="5"/>
      <c r="Q230" s="19"/>
    </row>
    <row r="231" spans="1:17" s="2" customFormat="1" ht="12">
      <c r="A231" s="5" t="s">
        <v>988</v>
      </c>
      <c r="B231" s="17" t="s">
        <v>754</v>
      </c>
      <c r="C231" s="5" t="s">
        <v>990</v>
      </c>
      <c r="D231" s="5" t="s">
        <v>751</v>
      </c>
      <c r="E231" s="18" t="s">
        <v>771</v>
      </c>
      <c r="F231" s="5">
        <v>71</v>
      </c>
      <c r="G231" s="5">
        <v>20</v>
      </c>
      <c r="H231" s="14">
        <f t="shared" si="16"/>
        <v>1.205</v>
      </c>
      <c r="I231" s="14">
        <f t="shared" si="17"/>
        <v>24.1</v>
      </c>
      <c r="J231" s="5">
        <v>10</v>
      </c>
      <c r="K231" s="5">
        <v>2</v>
      </c>
      <c r="L231" s="12">
        <f t="shared" si="19"/>
        <v>35.5</v>
      </c>
      <c r="M231" s="12">
        <f t="shared" si="21"/>
        <v>1.0733333333333333</v>
      </c>
      <c r="N231" s="12">
        <f t="shared" si="20"/>
        <v>21.466666666666665</v>
      </c>
      <c r="O231" s="14">
        <f t="shared" si="18"/>
        <v>45.56666666666666</v>
      </c>
      <c r="P231" s="5"/>
      <c r="Q231" s="19"/>
    </row>
    <row r="232" spans="1:17" s="2" customFormat="1" ht="12">
      <c r="A232" s="5" t="s">
        <v>988</v>
      </c>
      <c r="B232" s="17" t="s">
        <v>754</v>
      </c>
      <c r="C232" s="5" t="s">
        <v>848</v>
      </c>
      <c r="D232" s="5" t="s">
        <v>767</v>
      </c>
      <c r="E232" s="18" t="s">
        <v>752</v>
      </c>
      <c r="F232" s="5">
        <v>88</v>
      </c>
      <c r="G232" s="5">
        <v>4</v>
      </c>
      <c r="H232" s="14">
        <f t="shared" si="16"/>
        <v>1.29</v>
      </c>
      <c r="I232" s="14">
        <f t="shared" si="17"/>
        <v>5.16</v>
      </c>
      <c r="J232" s="5"/>
      <c r="K232" s="5"/>
      <c r="L232" s="12"/>
      <c r="M232" s="12"/>
      <c r="N232" s="12">
        <f t="shared" si="20"/>
        <v>0</v>
      </c>
      <c r="O232" s="14">
        <f t="shared" si="18"/>
        <v>5.16</v>
      </c>
      <c r="P232" s="5"/>
      <c r="Q232" s="19"/>
    </row>
    <row r="233" spans="1:17" s="2" customFormat="1" ht="12">
      <c r="A233" s="5" t="s">
        <v>988</v>
      </c>
      <c r="B233" s="17" t="s">
        <v>754</v>
      </c>
      <c r="C233" s="5" t="s">
        <v>898</v>
      </c>
      <c r="D233" s="5" t="s">
        <v>774</v>
      </c>
      <c r="E233" s="18" t="s">
        <v>752</v>
      </c>
      <c r="F233" s="5">
        <v>44</v>
      </c>
      <c r="G233" s="5"/>
      <c r="H233" s="14"/>
      <c r="I233" s="14">
        <f t="shared" si="17"/>
        <v>0</v>
      </c>
      <c r="J233" s="5">
        <v>50</v>
      </c>
      <c r="K233" s="5">
        <v>1</v>
      </c>
      <c r="L233" s="12">
        <f t="shared" si="19"/>
        <v>44</v>
      </c>
      <c r="M233" s="12">
        <f t="shared" si="21"/>
        <v>1.1866666666666665</v>
      </c>
      <c r="N233" s="12">
        <f t="shared" si="20"/>
        <v>59.33333333333333</v>
      </c>
      <c r="O233" s="14">
        <f t="shared" si="18"/>
        <v>59.33333333333333</v>
      </c>
      <c r="P233" s="5"/>
      <c r="Q233" s="19"/>
    </row>
    <row r="234" spans="1:17" s="2" customFormat="1" ht="12">
      <c r="A234" s="5" t="s">
        <v>988</v>
      </c>
      <c r="B234" s="17" t="s">
        <v>754</v>
      </c>
      <c r="C234" s="5" t="s">
        <v>991</v>
      </c>
      <c r="D234" s="5" t="s">
        <v>767</v>
      </c>
      <c r="E234" s="18" t="s">
        <v>752</v>
      </c>
      <c r="F234" s="5">
        <v>74</v>
      </c>
      <c r="G234" s="5">
        <v>30</v>
      </c>
      <c r="H234" s="14">
        <f t="shared" si="16"/>
        <v>1.22</v>
      </c>
      <c r="I234" s="14">
        <f t="shared" si="17"/>
        <v>36.6</v>
      </c>
      <c r="J234" s="5"/>
      <c r="K234" s="5"/>
      <c r="L234" s="12"/>
      <c r="M234" s="12"/>
      <c r="N234" s="12"/>
      <c r="O234" s="14">
        <f t="shared" si="18"/>
        <v>36.6</v>
      </c>
      <c r="P234" s="5"/>
      <c r="Q234" s="19"/>
    </row>
    <row r="235" spans="1:17" s="2" customFormat="1" ht="12">
      <c r="A235" s="5" t="s">
        <v>992</v>
      </c>
      <c r="B235" s="17" t="s">
        <v>749</v>
      </c>
      <c r="C235" s="5" t="s">
        <v>800</v>
      </c>
      <c r="D235" s="5" t="s">
        <v>762</v>
      </c>
      <c r="E235" s="18" t="s">
        <v>752</v>
      </c>
      <c r="F235" s="5">
        <v>62</v>
      </c>
      <c r="G235" s="5">
        <v>8</v>
      </c>
      <c r="H235" s="14">
        <f t="shared" si="16"/>
        <v>1.16</v>
      </c>
      <c r="I235" s="14">
        <f t="shared" si="17"/>
        <v>9.28</v>
      </c>
      <c r="J235" s="5"/>
      <c r="K235" s="5"/>
      <c r="L235" s="12"/>
      <c r="M235" s="12"/>
      <c r="N235" s="12"/>
      <c r="O235" s="14">
        <f t="shared" si="18"/>
        <v>9.28</v>
      </c>
      <c r="P235" s="5"/>
      <c r="Q235" s="19"/>
    </row>
    <row r="236" spans="1:17" s="2" customFormat="1" ht="12">
      <c r="A236" s="5" t="s">
        <v>993</v>
      </c>
      <c r="B236" s="17" t="s">
        <v>749</v>
      </c>
      <c r="C236" s="5" t="s">
        <v>768</v>
      </c>
      <c r="D236" s="5" t="s">
        <v>762</v>
      </c>
      <c r="E236" s="18" t="s">
        <v>758</v>
      </c>
      <c r="F236" s="5">
        <v>70</v>
      </c>
      <c r="G236" s="5"/>
      <c r="H236" s="14"/>
      <c r="I236" s="14">
        <f t="shared" si="17"/>
        <v>0</v>
      </c>
      <c r="J236" s="5">
        <v>3</v>
      </c>
      <c r="K236" s="5">
        <v>2</v>
      </c>
      <c r="L236" s="12">
        <f t="shared" si="19"/>
        <v>35</v>
      </c>
      <c r="M236" s="12">
        <f t="shared" si="21"/>
        <v>1.0666666666666667</v>
      </c>
      <c r="N236" s="12">
        <f t="shared" si="20"/>
        <v>6.4</v>
      </c>
      <c r="O236" s="14">
        <f t="shared" si="18"/>
        <v>6.4</v>
      </c>
      <c r="P236" s="5"/>
      <c r="Q236" s="19"/>
    </row>
    <row r="237" spans="1:17" s="2" customFormat="1" ht="12">
      <c r="A237" s="5" t="s">
        <v>993</v>
      </c>
      <c r="B237" s="17" t="s">
        <v>749</v>
      </c>
      <c r="C237" s="5" t="s">
        <v>827</v>
      </c>
      <c r="D237" s="5" t="s">
        <v>770</v>
      </c>
      <c r="E237" s="18" t="s">
        <v>771</v>
      </c>
      <c r="F237" s="5">
        <v>100</v>
      </c>
      <c r="G237" s="5">
        <v>20</v>
      </c>
      <c r="H237" s="14">
        <f t="shared" si="16"/>
        <v>1.35</v>
      </c>
      <c r="I237" s="14">
        <f t="shared" si="17"/>
        <v>27</v>
      </c>
      <c r="J237" s="5">
        <v>4</v>
      </c>
      <c r="K237" s="5">
        <v>2</v>
      </c>
      <c r="L237" s="12">
        <f t="shared" si="19"/>
        <v>50</v>
      </c>
      <c r="M237" s="12">
        <f t="shared" si="21"/>
        <v>1.2666666666666666</v>
      </c>
      <c r="N237" s="12">
        <f t="shared" si="20"/>
        <v>10.133333333333333</v>
      </c>
      <c r="O237" s="14">
        <f t="shared" si="18"/>
        <v>37.13333333333333</v>
      </c>
      <c r="P237" s="5"/>
      <c r="Q237" s="19"/>
    </row>
    <row r="238" spans="1:17" s="2" customFormat="1" ht="12">
      <c r="A238" s="5" t="s">
        <v>993</v>
      </c>
      <c r="B238" s="17" t="s">
        <v>749</v>
      </c>
      <c r="C238" s="5" t="s">
        <v>796</v>
      </c>
      <c r="D238" s="5" t="s">
        <v>797</v>
      </c>
      <c r="E238" s="18" t="s">
        <v>771</v>
      </c>
      <c r="F238" s="5">
        <v>101</v>
      </c>
      <c r="G238" s="5">
        <v>16</v>
      </c>
      <c r="H238" s="14">
        <f t="shared" si="16"/>
        <v>1.355</v>
      </c>
      <c r="I238" s="14">
        <f t="shared" si="17"/>
        <v>21.68</v>
      </c>
      <c r="J238" s="5">
        <v>4</v>
      </c>
      <c r="K238" s="5">
        <v>2</v>
      </c>
      <c r="L238" s="12">
        <f t="shared" si="19"/>
        <v>50.5</v>
      </c>
      <c r="M238" s="12">
        <f t="shared" si="21"/>
        <v>1.2733333333333334</v>
      </c>
      <c r="N238" s="12">
        <f t="shared" si="20"/>
        <v>10.186666666666667</v>
      </c>
      <c r="O238" s="14">
        <f t="shared" si="18"/>
        <v>31.866666666666667</v>
      </c>
      <c r="P238" s="5"/>
      <c r="Q238" s="19"/>
    </row>
    <row r="239" spans="1:17" s="2" customFormat="1" ht="12">
      <c r="A239" s="5" t="s">
        <v>993</v>
      </c>
      <c r="B239" s="17" t="s">
        <v>749</v>
      </c>
      <c r="C239" s="5" t="s">
        <v>796</v>
      </c>
      <c r="D239" s="5" t="s">
        <v>994</v>
      </c>
      <c r="E239" s="18" t="s">
        <v>771</v>
      </c>
      <c r="F239" s="5">
        <v>37</v>
      </c>
      <c r="G239" s="23">
        <v>20</v>
      </c>
      <c r="H239" s="14">
        <f t="shared" si="16"/>
        <v>1.035</v>
      </c>
      <c r="I239" s="14">
        <f t="shared" si="17"/>
        <v>20.7</v>
      </c>
      <c r="J239" s="5">
        <v>10</v>
      </c>
      <c r="K239" s="5">
        <v>1</v>
      </c>
      <c r="L239" s="12">
        <f t="shared" si="19"/>
        <v>37</v>
      </c>
      <c r="M239" s="12">
        <f t="shared" si="21"/>
        <v>1.0933333333333333</v>
      </c>
      <c r="N239" s="12">
        <f t="shared" si="20"/>
        <v>10.933333333333334</v>
      </c>
      <c r="O239" s="14">
        <f t="shared" si="18"/>
        <v>31.633333333333333</v>
      </c>
      <c r="P239" s="5"/>
      <c r="Q239" s="19"/>
    </row>
    <row r="240" spans="1:17" s="2" customFormat="1" ht="12">
      <c r="A240" s="5" t="s">
        <v>995</v>
      </c>
      <c r="B240" s="17" t="s">
        <v>785</v>
      </c>
      <c r="C240" s="5" t="s">
        <v>97</v>
      </c>
      <c r="D240" s="5" t="s">
        <v>912</v>
      </c>
      <c r="E240" s="18" t="s">
        <v>771</v>
      </c>
      <c r="F240" s="5">
        <v>87</v>
      </c>
      <c r="G240" s="5"/>
      <c r="H240" s="14"/>
      <c r="I240" s="14">
        <f t="shared" si="17"/>
        <v>0</v>
      </c>
      <c r="J240" s="5">
        <v>20</v>
      </c>
      <c r="K240" s="5">
        <v>2</v>
      </c>
      <c r="L240" s="12">
        <f t="shared" si="19"/>
        <v>43.5</v>
      </c>
      <c r="M240" s="12">
        <f t="shared" si="21"/>
        <v>1.18</v>
      </c>
      <c r="N240" s="12">
        <f t="shared" si="20"/>
        <v>47.199999999999996</v>
      </c>
      <c r="O240" s="14">
        <f t="shared" si="18"/>
        <v>47.199999999999996</v>
      </c>
      <c r="P240" s="5"/>
      <c r="Q240" s="19"/>
    </row>
    <row r="241" spans="1:17" s="2" customFormat="1" ht="12">
      <c r="A241" s="5" t="s">
        <v>995</v>
      </c>
      <c r="B241" s="17" t="s">
        <v>785</v>
      </c>
      <c r="C241" s="5" t="s">
        <v>996</v>
      </c>
      <c r="D241" s="5" t="s">
        <v>918</v>
      </c>
      <c r="E241" s="18" t="s">
        <v>752</v>
      </c>
      <c r="F241" s="5">
        <v>150</v>
      </c>
      <c r="G241" s="5">
        <v>40</v>
      </c>
      <c r="H241" s="14">
        <f t="shared" si="16"/>
        <v>1.6</v>
      </c>
      <c r="I241" s="14">
        <f t="shared" si="17"/>
        <v>64</v>
      </c>
      <c r="J241" s="5">
        <v>26</v>
      </c>
      <c r="K241" s="5">
        <v>3</v>
      </c>
      <c r="L241" s="12">
        <f t="shared" si="19"/>
        <v>50</v>
      </c>
      <c r="M241" s="12">
        <f t="shared" si="21"/>
        <v>1.2666666666666666</v>
      </c>
      <c r="N241" s="12">
        <f t="shared" si="20"/>
        <v>98.8</v>
      </c>
      <c r="O241" s="14">
        <f t="shared" si="18"/>
        <v>162.8</v>
      </c>
      <c r="P241" s="5"/>
      <c r="Q241" s="19"/>
    </row>
    <row r="242" spans="1:17" s="2" customFormat="1" ht="12">
      <c r="A242" s="5" t="s">
        <v>997</v>
      </c>
      <c r="B242" s="17" t="s">
        <v>785</v>
      </c>
      <c r="C242" s="5" t="s">
        <v>998</v>
      </c>
      <c r="D242" s="5" t="s">
        <v>762</v>
      </c>
      <c r="E242" s="18" t="s">
        <v>771</v>
      </c>
      <c r="F242" s="5">
        <v>74</v>
      </c>
      <c r="G242" s="5">
        <v>4</v>
      </c>
      <c r="H242" s="14">
        <f t="shared" si="16"/>
        <v>1.22</v>
      </c>
      <c r="I242" s="14">
        <f t="shared" si="17"/>
        <v>4.88</v>
      </c>
      <c r="J242" s="5"/>
      <c r="K242" s="5"/>
      <c r="L242" s="12"/>
      <c r="M242" s="12"/>
      <c r="N242" s="12"/>
      <c r="O242" s="14">
        <f t="shared" si="18"/>
        <v>4.88</v>
      </c>
      <c r="P242" s="5"/>
      <c r="Q242" s="19"/>
    </row>
    <row r="243" spans="1:17" s="2" customFormat="1" ht="12">
      <c r="A243" s="5" t="s">
        <v>997</v>
      </c>
      <c r="B243" s="17" t="s">
        <v>785</v>
      </c>
      <c r="C243" s="5" t="s">
        <v>980</v>
      </c>
      <c r="D243" s="5" t="s">
        <v>757</v>
      </c>
      <c r="E243" s="18" t="s">
        <v>752</v>
      </c>
      <c r="F243" s="5">
        <v>48</v>
      </c>
      <c r="G243" s="5">
        <v>4</v>
      </c>
      <c r="H243" s="14">
        <f t="shared" si="16"/>
        <v>1.0899999999999999</v>
      </c>
      <c r="I243" s="14">
        <f t="shared" si="17"/>
        <v>4.359999999999999</v>
      </c>
      <c r="J243" s="5"/>
      <c r="K243" s="5"/>
      <c r="L243" s="12"/>
      <c r="M243" s="12"/>
      <c r="N243" s="12"/>
      <c r="O243" s="14">
        <f t="shared" si="18"/>
        <v>4.359999999999999</v>
      </c>
      <c r="P243" s="5"/>
      <c r="Q243" s="19"/>
    </row>
    <row r="244" spans="1:17" s="2" customFormat="1" ht="12">
      <c r="A244" s="5" t="s">
        <v>997</v>
      </c>
      <c r="B244" s="17" t="s">
        <v>785</v>
      </c>
      <c r="C244" s="5" t="s">
        <v>800</v>
      </c>
      <c r="D244" s="5" t="s">
        <v>762</v>
      </c>
      <c r="E244" s="18" t="s">
        <v>752</v>
      </c>
      <c r="F244" s="5">
        <v>62</v>
      </c>
      <c r="G244" s="5">
        <v>2</v>
      </c>
      <c r="H244" s="14">
        <f t="shared" si="16"/>
        <v>1.16</v>
      </c>
      <c r="I244" s="14">
        <f t="shared" si="17"/>
        <v>2.32</v>
      </c>
      <c r="J244" s="5"/>
      <c r="K244" s="5"/>
      <c r="L244" s="12"/>
      <c r="M244" s="12"/>
      <c r="N244" s="12"/>
      <c r="O244" s="14">
        <f t="shared" si="18"/>
        <v>2.32</v>
      </c>
      <c r="P244" s="5"/>
      <c r="Q244" s="19"/>
    </row>
    <row r="245" spans="1:17" s="2" customFormat="1" ht="12">
      <c r="A245" s="5" t="s">
        <v>999</v>
      </c>
      <c r="B245" s="17" t="s">
        <v>765</v>
      </c>
      <c r="C245" s="5" t="s">
        <v>958</v>
      </c>
      <c r="D245" s="5" t="s">
        <v>959</v>
      </c>
      <c r="E245" s="18" t="s">
        <v>758</v>
      </c>
      <c r="F245" s="5">
        <v>210</v>
      </c>
      <c r="G245" s="5">
        <v>4</v>
      </c>
      <c r="H245" s="14">
        <f t="shared" si="16"/>
        <v>1.9</v>
      </c>
      <c r="I245" s="14">
        <f t="shared" si="17"/>
        <v>7.6</v>
      </c>
      <c r="J245" s="5"/>
      <c r="K245" s="5"/>
      <c r="L245" s="12"/>
      <c r="M245" s="12"/>
      <c r="N245" s="12"/>
      <c r="O245" s="14">
        <f t="shared" si="18"/>
        <v>7.6</v>
      </c>
      <c r="P245" s="5"/>
      <c r="Q245" s="19"/>
    </row>
    <row r="246" spans="1:17" s="2" customFormat="1" ht="12">
      <c r="A246" s="5" t="s">
        <v>1000</v>
      </c>
      <c r="B246" s="17" t="s">
        <v>749</v>
      </c>
      <c r="C246" s="5" t="s">
        <v>903</v>
      </c>
      <c r="D246" s="5" t="s">
        <v>762</v>
      </c>
      <c r="E246" s="18" t="s">
        <v>771</v>
      </c>
      <c r="F246" s="5">
        <v>79</v>
      </c>
      <c r="G246" s="5"/>
      <c r="H246" s="14"/>
      <c r="I246" s="14">
        <f t="shared" si="17"/>
        <v>0</v>
      </c>
      <c r="J246" s="5">
        <v>4</v>
      </c>
      <c r="K246" s="5">
        <v>1</v>
      </c>
      <c r="L246" s="12">
        <f t="shared" si="19"/>
        <v>79</v>
      </c>
      <c r="M246" s="12">
        <f t="shared" si="21"/>
        <v>1.6533333333333333</v>
      </c>
      <c r="N246" s="12">
        <f t="shared" si="20"/>
        <v>6.613333333333333</v>
      </c>
      <c r="O246" s="14">
        <f t="shared" si="18"/>
        <v>6.613333333333333</v>
      </c>
      <c r="P246" s="5"/>
      <c r="Q246" s="19"/>
    </row>
    <row r="247" spans="1:17" s="2" customFormat="1" ht="12">
      <c r="A247" s="5" t="s">
        <v>1000</v>
      </c>
      <c r="B247" s="17" t="s">
        <v>749</v>
      </c>
      <c r="C247" s="5" t="s">
        <v>1001</v>
      </c>
      <c r="D247" s="5" t="s">
        <v>835</v>
      </c>
      <c r="E247" s="18" t="s">
        <v>752</v>
      </c>
      <c r="F247" s="5">
        <v>131</v>
      </c>
      <c r="G247" s="5">
        <v>40</v>
      </c>
      <c r="H247" s="14">
        <f t="shared" si="16"/>
        <v>1.505</v>
      </c>
      <c r="I247" s="14">
        <f t="shared" si="17"/>
        <v>60.199999999999996</v>
      </c>
      <c r="J247" s="5"/>
      <c r="K247" s="5"/>
      <c r="L247" s="12"/>
      <c r="M247" s="12"/>
      <c r="N247" s="12">
        <f t="shared" si="20"/>
        <v>0</v>
      </c>
      <c r="O247" s="14">
        <f t="shared" si="18"/>
        <v>60.199999999999996</v>
      </c>
      <c r="P247" s="5"/>
      <c r="Q247" s="19"/>
    </row>
    <row r="248" spans="1:17" s="2" customFormat="1" ht="12">
      <c r="A248" s="5" t="s">
        <v>1000</v>
      </c>
      <c r="B248" s="17" t="s">
        <v>749</v>
      </c>
      <c r="C248" s="5" t="s">
        <v>1002</v>
      </c>
      <c r="D248" s="5" t="s">
        <v>835</v>
      </c>
      <c r="E248" s="18" t="s">
        <v>752</v>
      </c>
      <c r="F248" s="5">
        <v>131</v>
      </c>
      <c r="G248" s="5"/>
      <c r="H248" s="14"/>
      <c r="I248" s="14">
        <f t="shared" si="17"/>
        <v>0</v>
      </c>
      <c r="J248" s="5">
        <v>32</v>
      </c>
      <c r="K248" s="5">
        <v>3</v>
      </c>
      <c r="L248" s="12">
        <f t="shared" si="19"/>
        <v>43.666666666666664</v>
      </c>
      <c r="M248" s="12">
        <f t="shared" si="21"/>
        <v>1.1822222222222223</v>
      </c>
      <c r="N248" s="12">
        <f t="shared" si="20"/>
        <v>113.49333333333334</v>
      </c>
      <c r="O248" s="14">
        <f t="shared" si="18"/>
        <v>113.49333333333334</v>
      </c>
      <c r="P248" s="5"/>
      <c r="Q248" s="19"/>
    </row>
    <row r="249" spans="1:17" s="2" customFormat="1" ht="12">
      <c r="A249" s="5" t="s">
        <v>1003</v>
      </c>
      <c r="B249" s="17" t="s">
        <v>754</v>
      </c>
      <c r="C249" s="5" t="s">
        <v>834</v>
      </c>
      <c r="D249" s="5" t="s">
        <v>835</v>
      </c>
      <c r="E249" s="18" t="s">
        <v>752</v>
      </c>
      <c r="F249" s="5">
        <v>117</v>
      </c>
      <c r="G249" s="5">
        <v>12</v>
      </c>
      <c r="H249" s="14">
        <f t="shared" si="16"/>
        <v>1.435</v>
      </c>
      <c r="I249" s="14">
        <f t="shared" si="17"/>
        <v>17.22</v>
      </c>
      <c r="J249" s="5">
        <v>15</v>
      </c>
      <c r="K249" s="5">
        <v>1</v>
      </c>
      <c r="L249" s="12">
        <f t="shared" si="19"/>
        <v>117</v>
      </c>
      <c r="M249" s="12">
        <f t="shared" si="21"/>
        <v>2.16</v>
      </c>
      <c r="N249" s="12">
        <f t="shared" si="20"/>
        <v>32.400000000000006</v>
      </c>
      <c r="O249" s="14">
        <f t="shared" si="18"/>
        <v>49.620000000000005</v>
      </c>
      <c r="P249" s="5"/>
      <c r="Q249" s="19"/>
    </row>
    <row r="250" spans="1:17" s="2" customFormat="1" ht="12">
      <c r="A250" s="5" t="s">
        <v>1004</v>
      </c>
      <c r="B250" s="17" t="s">
        <v>785</v>
      </c>
      <c r="C250" s="5" t="s">
        <v>838</v>
      </c>
      <c r="D250" s="5" t="s">
        <v>751</v>
      </c>
      <c r="E250" s="18" t="s">
        <v>758</v>
      </c>
      <c r="F250" s="5">
        <v>80</v>
      </c>
      <c r="G250" s="5">
        <v>10</v>
      </c>
      <c r="H250" s="14">
        <f t="shared" si="16"/>
        <v>1.25</v>
      </c>
      <c r="I250" s="14">
        <f t="shared" si="17"/>
        <v>12.5</v>
      </c>
      <c r="J250" s="5"/>
      <c r="K250" s="5"/>
      <c r="L250" s="12"/>
      <c r="M250" s="12"/>
      <c r="N250" s="12"/>
      <c r="O250" s="14">
        <f t="shared" si="18"/>
        <v>12.5</v>
      </c>
      <c r="P250" s="5"/>
      <c r="Q250" s="19"/>
    </row>
    <row r="251" spans="1:17" s="2" customFormat="1" ht="12">
      <c r="A251" s="5" t="s">
        <v>1005</v>
      </c>
      <c r="B251" s="17" t="s">
        <v>754</v>
      </c>
      <c r="C251" s="5" t="s">
        <v>1006</v>
      </c>
      <c r="D251" s="5" t="s">
        <v>770</v>
      </c>
      <c r="E251" s="18" t="s">
        <v>771</v>
      </c>
      <c r="F251" s="5">
        <v>88</v>
      </c>
      <c r="G251" s="5">
        <v>20</v>
      </c>
      <c r="H251" s="14">
        <f t="shared" si="16"/>
        <v>1.29</v>
      </c>
      <c r="I251" s="14">
        <f t="shared" si="17"/>
        <v>25.8</v>
      </c>
      <c r="J251" s="5">
        <v>10</v>
      </c>
      <c r="K251" s="5">
        <v>3</v>
      </c>
      <c r="L251" s="12">
        <f t="shared" si="19"/>
        <v>29.333333333333332</v>
      </c>
      <c r="M251" s="12">
        <f>1+(L251/30-1)*0.6</f>
        <v>0.9866666666666667</v>
      </c>
      <c r="N251" s="12">
        <f t="shared" si="20"/>
        <v>29.6</v>
      </c>
      <c r="O251" s="14">
        <f t="shared" si="18"/>
        <v>55.400000000000006</v>
      </c>
      <c r="P251" s="5"/>
      <c r="Q251" s="19"/>
    </row>
    <row r="252" spans="1:17" s="2" customFormat="1" ht="12">
      <c r="A252" s="5" t="s">
        <v>1005</v>
      </c>
      <c r="B252" s="17" t="s">
        <v>754</v>
      </c>
      <c r="C252" s="5" t="s">
        <v>920</v>
      </c>
      <c r="D252" s="5" t="s">
        <v>921</v>
      </c>
      <c r="E252" s="18" t="s">
        <v>771</v>
      </c>
      <c r="F252" s="5">
        <v>139</v>
      </c>
      <c r="G252" s="5">
        <v>20</v>
      </c>
      <c r="H252" s="14">
        <f t="shared" si="16"/>
        <v>1.545</v>
      </c>
      <c r="I252" s="14">
        <f t="shared" si="17"/>
        <v>30.9</v>
      </c>
      <c r="J252" s="5"/>
      <c r="K252" s="5"/>
      <c r="L252" s="12"/>
      <c r="M252" s="12"/>
      <c r="N252" s="12"/>
      <c r="O252" s="14">
        <f t="shared" si="18"/>
        <v>30.9</v>
      </c>
      <c r="P252" s="5"/>
      <c r="Q252" s="19"/>
    </row>
    <row r="253" spans="1:17" s="2" customFormat="1" ht="12">
      <c r="A253" s="5" t="s">
        <v>1005</v>
      </c>
      <c r="B253" s="17" t="s">
        <v>754</v>
      </c>
      <c r="C253" s="5" t="s">
        <v>916</v>
      </c>
      <c r="D253" s="5" t="s">
        <v>770</v>
      </c>
      <c r="E253" s="18" t="s">
        <v>771</v>
      </c>
      <c r="F253" s="5">
        <v>50</v>
      </c>
      <c r="G253" s="5"/>
      <c r="H253" s="14"/>
      <c r="I253" s="14">
        <f t="shared" si="17"/>
        <v>0</v>
      </c>
      <c r="J253" s="5">
        <v>28</v>
      </c>
      <c r="K253" s="5">
        <v>1</v>
      </c>
      <c r="L253" s="12">
        <f t="shared" si="19"/>
        <v>50</v>
      </c>
      <c r="M253" s="12">
        <f t="shared" si="21"/>
        <v>1.2666666666666666</v>
      </c>
      <c r="N253" s="12">
        <f t="shared" si="20"/>
        <v>35.46666666666667</v>
      </c>
      <c r="O253" s="14">
        <f t="shared" si="18"/>
        <v>35.46666666666667</v>
      </c>
      <c r="P253" s="5"/>
      <c r="Q253" s="19"/>
    </row>
    <row r="254" spans="1:17" s="2" customFormat="1" ht="12">
      <c r="A254" s="5" t="s">
        <v>1005</v>
      </c>
      <c r="B254" s="17" t="s">
        <v>754</v>
      </c>
      <c r="C254" s="5" t="s">
        <v>1007</v>
      </c>
      <c r="D254" s="5" t="s">
        <v>775</v>
      </c>
      <c r="E254" s="18" t="s">
        <v>752</v>
      </c>
      <c r="F254" s="5">
        <v>130</v>
      </c>
      <c r="G254" s="5">
        <v>30</v>
      </c>
      <c r="H254" s="14">
        <f t="shared" si="16"/>
        <v>1.5</v>
      </c>
      <c r="I254" s="14">
        <f t="shared" si="17"/>
        <v>45</v>
      </c>
      <c r="J254" s="5">
        <v>20</v>
      </c>
      <c r="K254" s="5">
        <v>3</v>
      </c>
      <c r="L254" s="12">
        <f t="shared" si="19"/>
        <v>43.333333333333336</v>
      </c>
      <c r="M254" s="12">
        <f t="shared" si="21"/>
        <v>1.1777777777777778</v>
      </c>
      <c r="N254" s="12">
        <f t="shared" si="20"/>
        <v>70.66666666666667</v>
      </c>
      <c r="O254" s="14">
        <f t="shared" si="18"/>
        <v>115.66666666666667</v>
      </c>
      <c r="P254" s="5"/>
      <c r="Q254" s="19"/>
    </row>
    <row r="255" spans="1:17" s="2" customFormat="1" ht="12">
      <c r="A255" s="5" t="s">
        <v>1008</v>
      </c>
      <c r="B255" s="17" t="s">
        <v>754</v>
      </c>
      <c r="C255" s="5" t="s">
        <v>97</v>
      </c>
      <c r="D255" s="5" t="s">
        <v>767</v>
      </c>
      <c r="E255" s="18" t="s">
        <v>758</v>
      </c>
      <c r="F255" s="5">
        <v>84</v>
      </c>
      <c r="G255" s="5">
        <v>0</v>
      </c>
      <c r="H255" s="14">
        <f t="shared" si="16"/>
        <v>1.27</v>
      </c>
      <c r="I255" s="14">
        <f t="shared" si="17"/>
        <v>0</v>
      </c>
      <c r="J255" s="5">
        <v>20</v>
      </c>
      <c r="K255" s="5">
        <v>2</v>
      </c>
      <c r="L255" s="12">
        <f t="shared" si="19"/>
        <v>42</v>
      </c>
      <c r="M255" s="12">
        <f t="shared" si="21"/>
        <v>1.16</v>
      </c>
      <c r="N255" s="12">
        <f t="shared" si="20"/>
        <v>46.4</v>
      </c>
      <c r="O255" s="14">
        <f t="shared" si="18"/>
        <v>46.4</v>
      </c>
      <c r="P255" s="5"/>
      <c r="Q255" s="19"/>
    </row>
    <row r="256" spans="1:17" s="2" customFormat="1" ht="12">
      <c r="A256" s="5" t="s">
        <v>1008</v>
      </c>
      <c r="B256" s="17" t="s">
        <v>754</v>
      </c>
      <c r="C256" s="5" t="s">
        <v>1009</v>
      </c>
      <c r="D256" s="5" t="s">
        <v>912</v>
      </c>
      <c r="E256" s="18" t="s">
        <v>752</v>
      </c>
      <c r="F256" s="5">
        <v>130</v>
      </c>
      <c r="G256" s="5">
        <v>32</v>
      </c>
      <c r="H256" s="14">
        <f t="shared" si="16"/>
        <v>1.5</v>
      </c>
      <c r="I256" s="14">
        <f t="shared" si="17"/>
        <v>48</v>
      </c>
      <c r="J256" s="5">
        <v>18</v>
      </c>
      <c r="K256" s="5">
        <v>3</v>
      </c>
      <c r="L256" s="12">
        <f t="shared" si="19"/>
        <v>43.333333333333336</v>
      </c>
      <c r="M256" s="12">
        <f t="shared" si="21"/>
        <v>1.1777777777777778</v>
      </c>
      <c r="N256" s="12">
        <f t="shared" si="20"/>
        <v>63.6</v>
      </c>
      <c r="O256" s="14">
        <f t="shared" si="18"/>
        <v>111.6</v>
      </c>
      <c r="P256" s="5"/>
      <c r="Q256" s="19"/>
    </row>
    <row r="257" spans="1:17" s="2" customFormat="1" ht="12">
      <c r="A257" s="5" t="s">
        <v>1008</v>
      </c>
      <c r="B257" s="17" t="s">
        <v>754</v>
      </c>
      <c r="C257" s="5" t="s">
        <v>97</v>
      </c>
      <c r="D257" s="5" t="s">
        <v>770</v>
      </c>
      <c r="E257" s="18" t="s">
        <v>752</v>
      </c>
      <c r="F257" s="5">
        <v>99</v>
      </c>
      <c r="G257" s="5"/>
      <c r="H257" s="14"/>
      <c r="I257" s="14">
        <f t="shared" si="17"/>
        <v>0</v>
      </c>
      <c r="J257" s="5">
        <v>20</v>
      </c>
      <c r="K257" s="5">
        <v>2</v>
      </c>
      <c r="L257" s="12">
        <f t="shared" si="19"/>
        <v>49.5</v>
      </c>
      <c r="M257" s="12">
        <f t="shared" si="21"/>
        <v>1.26</v>
      </c>
      <c r="N257" s="12">
        <f t="shared" si="20"/>
        <v>50.4</v>
      </c>
      <c r="O257" s="14">
        <f t="shared" si="18"/>
        <v>50.4</v>
      </c>
      <c r="P257" s="5"/>
      <c r="Q257" s="19"/>
    </row>
    <row r="258" spans="1:17" s="2" customFormat="1" ht="12">
      <c r="A258" s="5" t="s">
        <v>1010</v>
      </c>
      <c r="B258" s="17" t="s">
        <v>765</v>
      </c>
      <c r="C258" s="5" t="s">
        <v>854</v>
      </c>
      <c r="D258" s="5" t="s">
        <v>855</v>
      </c>
      <c r="E258" s="18" t="s">
        <v>758</v>
      </c>
      <c r="F258" s="5">
        <v>26</v>
      </c>
      <c r="G258" s="5"/>
      <c r="H258" s="14"/>
      <c r="I258" s="14">
        <f t="shared" si="17"/>
        <v>0</v>
      </c>
      <c r="J258" s="5">
        <v>56</v>
      </c>
      <c r="K258" s="5">
        <v>1</v>
      </c>
      <c r="L258" s="12">
        <f t="shared" si="19"/>
        <v>26</v>
      </c>
      <c r="M258" s="12">
        <f>1+(L258/30-1)*0.6</f>
        <v>0.92</v>
      </c>
      <c r="N258" s="12">
        <f t="shared" si="20"/>
        <v>51.52</v>
      </c>
      <c r="O258" s="14">
        <f t="shared" si="18"/>
        <v>51.52</v>
      </c>
      <c r="P258" s="5"/>
      <c r="Q258" s="19"/>
    </row>
    <row r="259" spans="1:17" s="2" customFormat="1" ht="12">
      <c r="A259" s="5" t="s">
        <v>1010</v>
      </c>
      <c r="B259" s="17" t="s">
        <v>765</v>
      </c>
      <c r="C259" s="5" t="s">
        <v>854</v>
      </c>
      <c r="D259" s="5" t="s">
        <v>856</v>
      </c>
      <c r="E259" s="18" t="s">
        <v>758</v>
      </c>
      <c r="F259" s="5">
        <v>27</v>
      </c>
      <c r="G259" s="5"/>
      <c r="H259" s="14"/>
      <c r="I259" s="14">
        <f t="shared" si="17"/>
        <v>0</v>
      </c>
      <c r="J259" s="5">
        <v>56</v>
      </c>
      <c r="K259" s="5">
        <v>1</v>
      </c>
      <c r="L259" s="12">
        <f t="shared" si="19"/>
        <v>27</v>
      </c>
      <c r="M259" s="12">
        <f>1+(L259/30-1)*0.6</f>
        <v>0.9400000000000001</v>
      </c>
      <c r="N259" s="12">
        <f t="shared" si="20"/>
        <v>52.64</v>
      </c>
      <c r="O259" s="14">
        <f t="shared" si="18"/>
        <v>52.64</v>
      </c>
      <c r="P259" s="5"/>
      <c r="Q259" s="19"/>
    </row>
    <row r="260" spans="1:17" s="2" customFormat="1" ht="12">
      <c r="A260" s="5" t="s">
        <v>1010</v>
      </c>
      <c r="B260" s="17" t="s">
        <v>765</v>
      </c>
      <c r="C260" s="5" t="s">
        <v>857</v>
      </c>
      <c r="D260" s="5" t="s">
        <v>810</v>
      </c>
      <c r="E260" s="18" t="s">
        <v>771</v>
      </c>
      <c r="F260" s="5">
        <v>26</v>
      </c>
      <c r="G260" s="22"/>
      <c r="H260" s="14"/>
      <c r="I260" s="14">
        <f aca="true" t="shared" si="22" ref="I260:I286">G260*H260</f>
        <v>0</v>
      </c>
      <c r="J260" s="5">
        <v>56</v>
      </c>
      <c r="K260" s="5">
        <v>1</v>
      </c>
      <c r="L260" s="12">
        <f t="shared" si="19"/>
        <v>26</v>
      </c>
      <c r="M260" s="12">
        <f>1+(L260/30-1)*0.6</f>
        <v>0.92</v>
      </c>
      <c r="N260" s="12">
        <f t="shared" si="20"/>
        <v>51.52</v>
      </c>
      <c r="O260" s="14">
        <f aca="true" t="shared" si="23" ref="O260:O286">I260+N260</f>
        <v>51.52</v>
      </c>
      <c r="P260" s="5"/>
      <c r="Q260" s="19"/>
    </row>
    <row r="261" spans="1:17" s="2" customFormat="1" ht="12">
      <c r="A261" s="5" t="s">
        <v>1010</v>
      </c>
      <c r="B261" s="17" t="s">
        <v>765</v>
      </c>
      <c r="C261" s="5" t="s">
        <v>789</v>
      </c>
      <c r="D261" s="5" t="s">
        <v>816</v>
      </c>
      <c r="E261" s="18" t="s">
        <v>771</v>
      </c>
      <c r="F261" s="5">
        <v>45</v>
      </c>
      <c r="G261" s="5"/>
      <c r="H261" s="14"/>
      <c r="I261" s="14">
        <f t="shared" si="22"/>
        <v>0</v>
      </c>
      <c r="J261" s="5">
        <v>28</v>
      </c>
      <c r="K261" s="5">
        <v>1</v>
      </c>
      <c r="L261" s="12">
        <f>F261/K261</f>
        <v>45</v>
      </c>
      <c r="M261" s="12">
        <f aca="true" t="shared" si="24" ref="M261:M276">1+(L261/30-1)*0.4</f>
        <v>1.2</v>
      </c>
      <c r="N261" s="12">
        <f aca="true" t="shared" si="25" ref="N261:N283">J261*K261*M261</f>
        <v>33.6</v>
      </c>
      <c r="O261" s="14">
        <f t="shared" si="23"/>
        <v>33.6</v>
      </c>
      <c r="P261" s="5"/>
      <c r="Q261" s="19"/>
    </row>
    <row r="262" spans="1:17" s="2" customFormat="1" ht="12">
      <c r="A262" s="5" t="s">
        <v>1010</v>
      </c>
      <c r="B262" s="17" t="s">
        <v>765</v>
      </c>
      <c r="C262" s="5" t="s">
        <v>792</v>
      </c>
      <c r="D262" s="5" t="s">
        <v>762</v>
      </c>
      <c r="E262" s="18" t="s">
        <v>752</v>
      </c>
      <c r="F262" s="5">
        <v>28</v>
      </c>
      <c r="G262" s="4"/>
      <c r="H262" s="14"/>
      <c r="I262" s="14">
        <f t="shared" si="22"/>
        <v>0</v>
      </c>
      <c r="J262" s="5">
        <v>28</v>
      </c>
      <c r="K262" s="5">
        <v>1</v>
      </c>
      <c r="L262" s="12">
        <f>F262/K262</f>
        <v>28</v>
      </c>
      <c r="M262" s="12">
        <f>1+(L262/30-1)*0.6</f>
        <v>0.96</v>
      </c>
      <c r="N262" s="12">
        <f t="shared" si="25"/>
        <v>26.88</v>
      </c>
      <c r="O262" s="14">
        <f t="shared" si="23"/>
        <v>26.88</v>
      </c>
      <c r="P262" s="5"/>
      <c r="Q262" s="19"/>
    </row>
    <row r="263" spans="1:17" s="2" customFormat="1" ht="12">
      <c r="A263" s="5" t="s">
        <v>1011</v>
      </c>
      <c r="B263" s="17" t="s">
        <v>749</v>
      </c>
      <c r="C263" s="5" t="s">
        <v>808</v>
      </c>
      <c r="D263" s="5" t="s">
        <v>762</v>
      </c>
      <c r="E263" s="18" t="s">
        <v>758</v>
      </c>
      <c r="F263" s="5">
        <v>109</v>
      </c>
      <c r="G263" s="5">
        <v>26</v>
      </c>
      <c r="H263" s="14">
        <f>0.85+0.005*F263</f>
        <v>1.395</v>
      </c>
      <c r="I263" s="14">
        <f t="shared" si="22"/>
        <v>36.27</v>
      </c>
      <c r="J263" s="5"/>
      <c r="K263" s="5"/>
      <c r="L263" s="12"/>
      <c r="M263" s="12"/>
      <c r="N263" s="12"/>
      <c r="O263" s="14">
        <f t="shared" si="23"/>
        <v>36.27</v>
      </c>
      <c r="P263" s="5"/>
      <c r="Q263" s="19"/>
    </row>
    <row r="264" spans="1:17" s="2" customFormat="1" ht="12">
      <c r="A264" s="5" t="s">
        <v>1011</v>
      </c>
      <c r="B264" s="17" t="s">
        <v>749</v>
      </c>
      <c r="C264" s="5" t="s">
        <v>887</v>
      </c>
      <c r="D264" s="5" t="s">
        <v>757</v>
      </c>
      <c r="E264" s="18" t="s">
        <v>758</v>
      </c>
      <c r="F264" s="5">
        <v>87</v>
      </c>
      <c r="G264" s="5">
        <v>4</v>
      </c>
      <c r="H264" s="14">
        <f>0.85+0.005*F264</f>
        <v>1.285</v>
      </c>
      <c r="I264" s="14">
        <f t="shared" si="22"/>
        <v>5.14</v>
      </c>
      <c r="J264" s="5"/>
      <c r="K264" s="5"/>
      <c r="L264" s="12"/>
      <c r="M264" s="12"/>
      <c r="N264" s="12"/>
      <c r="O264" s="14">
        <f t="shared" si="23"/>
        <v>5.14</v>
      </c>
      <c r="P264" s="5"/>
      <c r="Q264" s="19"/>
    </row>
    <row r="265" spans="1:17" s="2" customFormat="1" ht="12">
      <c r="A265" s="5" t="s">
        <v>1011</v>
      </c>
      <c r="B265" s="17" t="s">
        <v>749</v>
      </c>
      <c r="C265" s="5" t="s">
        <v>926</v>
      </c>
      <c r="D265" s="5" t="s">
        <v>757</v>
      </c>
      <c r="E265" s="18" t="s">
        <v>758</v>
      </c>
      <c r="F265" s="5">
        <v>87</v>
      </c>
      <c r="G265" s="5">
        <v>6</v>
      </c>
      <c r="H265" s="14">
        <f>0.85+0.005*F265</f>
        <v>1.285</v>
      </c>
      <c r="I265" s="14">
        <f t="shared" si="22"/>
        <v>7.709999999999999</v>
      </c>
      <c r="J265" s="5"/>
      <c r="K265" s="5"/>
      <c r="L265" s="12"/>
      <c r="M265" s="12"/>
      <c r="N265" s="12"/>
      <c r="O265" s="14">
        <f t="shared" si="23"/>
        <v>7.709999999999999</v>
      </c>
      <c r="P265" s="5"/>
      <c r="Q265" s="19"/>
    </row>
    <row r="266" spans="1:17" s="2" customFormat="1" ht="12">
      <c r="A266" s="5" t="s">
        <v>1011</v>
      </c>
      <c r="B266" s="17" t="s">
        <v>749</v>
      </c>
      <c r="C266" s="5" t="s">
        <v>998</v>
      </c>
      <c r="D266" s="5" t="s">
        <v>762</v>
      </c>
      <c r="E266" s="18" t="s">
        <v>771</v>
      </c>
      <c r="F266" s="5">
        <v>74</v>
      </c>
      <c r="G266" s="5">
        <v>16</v>
      </c>
      <c r="H266" s="14">
        <f>0.85+0.005*F266</f>
        <v>1.22</v>
      </c>
      <c r="I266" s="14">
        <f t="shared" si="22"/>
        <v>19.52</v>
      </c>
      <c r="J266" s="5">
        <v>10</v>
      </c>
      <c r="K266" s="5">
        <v>2</v>
      </c>
      <c r="L266" s="12">
        <f aca="true" t="shared" si="26" ref="L266:L276">F266/K266</f>
        <v>37</v>
      </c>
      <c r="M266" s="12">
        <f t="shared" si="24"/>
        <v>1.0933333333333333</v>
      </c>
      <c r="N266" s="12">
        <f t="shared" si="25"/>
        <v>21.866666666666667</v>
      </c>
      <c r="O266" s="14">
        <f t="shared" si="23"/>
        <v>41.38666666666667</v>
      </c>
      <c r="P266" s="5"/>
      <c r="Q266" s="19"/>
    </row>
    <row r="267" spans="1:17" s="2" customFormat="1" ht="12">
      <c r="A267" s="5" t="s">
        <v>1011</v>
      </c>
      <c r="B267" s="17" t="s">
        <v>749</v>
      </c>
      <c r="C267" s="5" t="s">
        <v>808</v>
      </c>
      <c r="D267" s="5" t="s">
        <v>810</v>
      </c>
      <c r="E267" s="18" t="s">
        <v>771</v>
      </c>
      <c r="F267" s="5">
        <v>63</v>
      </c>
      <c r="G267" s="5">
        <v>26</v>
      </c>
      <c r="H267" s="14">
        <v>1.2</v>
      </c>
      <c r="I267" s="14">
        <f t="shared" si="22"/>
        <v>31.2</v>
      </c>
      <c r="J267" s="5">
        <v>8</v>
      </c>
      <c r="K267" s="5">
        <v>2</v>
      </c>
      <c r="L267" s="12">
        <f t="shared" si="26"/>
        <v>31.5</v>
      </c>
      <c r="M267" s="12">
        <f t="shared" si="24"/>
        <v>1.02</v>
      </c>
      <c r="N267" s="12">
        <f t="shared" si="25"/>
        <v>16.32</v>
      </c>
      <c r="O267" s="14">
        <f t="shared" si="23"/>
        <v>47.519999999999996</v>
      </c>
      <c r="P267" s="5"/>
      <c r="Q267" s="19"/>
    </row>
    <row r="268" spans="1:17" s="2" customFormat="1" ht="12">
      <c r="A268" s="5" t="s">
        <v>1011</v>
      </c>
      <c r="B268" s="17" t="s">
        <v>749</v>
      </c>
      <c r="C268" s="5" t="s">
        <v>656</v>
      </c>
      <c r="D268" s="5" t="s">
        <v>757</v>
      </c>
      <c r="E268" s="18" t="s">
        <v>752</v>
      </c>
      <c r="F268" s="5">
        <v>87</v>
      </c>
      <c r="G268" s="5"/>
      <c r="H268" s="14"/>
      <c r="I268" s="14">
        <f t="shared" si="22"/>
        <v>0</v>
      </c>
      <c r="J268" s="5">
        <v>14</v>
      </c>
      <c r="K268" s="5">
        <v>1</v>
      </c>
      <c r="L268" s="12">
        <f t="shared" si="26"/>
        <v>87</v>
      </c>
      <c r="M268" s="12">
        <f t="shared" si="24"/>
        <v>1.76</v>
      </c>
      <c r="N268" s="12">
        <f t="shared" si="25"/>
        <v>24.64</v>
      </c>
      <c r="O268" s="14">
        <f t="shared" si="23"/>
        <v>24.64</v>
      </c>
      <c r="P268" s="5"/>
      <c r="Q268" s="19"/>
    </row>
    <row r="269" spans="1:17" s="2" customFormat="1" ht="12">
      <c r="A269" s="5" t="s">
        <v>1012</v>
      </c>
      <c r="B269" s="17" t="s">
        <v>1013</v>
      </c>
      <c r="C269" s="5" t="s">
        <v>958</v>
      </c>
      <c r="D269" s="5" t="s">
        <v>959</v>
      </c>
      <c r="E269" s="18" t="s">
        <v>758</v>
      </c>
      <c r="F269" s="5">
        <v>210</v>
      </c>
      <c r="G269" s="5"/>
      <c r="H269" s="14"/>
      <c r="I269" s="14">
        <f t="shared" si="22"/>
        <v>0</v>
      </c>
      <c r="J269" s="5">
        <v>5</v>
      </c>
      <c r="K269" s="5">
        <v>5</v>
      </c>
      <c r="L269" s="12">
        <f t="shared" si="26"/>
        <v>42</v>
      </c>
      <c r="M269" s="12">
        <f t="shared" si="24"/>
        <v>1.16</v>
      </c>
      <c r="N269" s="12">
        <f t="shared" si="25"/>
        <v>28.999999999999996</v>
      </c>
      <c r="O269" s="14">
        <f t="shared" si="23"/>
        <v>28.999999999999996</v>
      </c>
      <c r="P269" s="5"/>
      <c r="Q269" s="19"/>
    </row>
    <row r="270" spans="1:17" s="2" customFormat="1" ht="12">
      <c r="A270" s="5" t="s">
        <v>1014</v>
      </c>
      <c r="B270" s="17" t="s">
        <v>749</v>
      </c>
      <c r="C270" s="5" t="s">
        <v>843</v>
      </c>
      <c r="D270" s="5" t="s">
        <v>770</v>
      </c>
      <c r="E270" s="18" t="s">
        <v>752</v>
      </c>
      <c r="F270" s="5">
        <v>50</v>
      </c>
      <c r="G270" s="5"/>
      <c r="H270" s="14"/>
      <c r="I270" s="14">
        <f t="shared" si="22"/>
        <v>0</v>
      </c>
      <c r="J270" s="5">
        <v>28</v>
      </c>
      <c r="K270" s="5">
        <v>1</v>
      </c>
      <c r="L270" s="12">
        <f t="shared" si="26"/>
        <v>50</v>
      </c>
      <c r="M270" s="12">
        <f t="shared" si="24"/>
        <v>1.2666666666666666</v>
      </c>
      <c r="N270" s="12">
        <f t="shared" si="25"/>
        <v>35.46666666666667</v>
      </c>
      <c r="O270" s="14">
        <f t="shared" si="23"/>
        <v>35.46666666666667</v>
      </c>
      <c r="P270" s="5"/>
      <c r="Q270" s="19"/>
    </row>
    <row r="271" spans="1:17" s="2" customFormat="1" ht="12">
      <c r="A271" s="5" t="s">
        <v>1014</v>
      </c>
      <c r="B271" s="17" t="s">
        <v>749</v>
      </c>
      <c r="C271" s="5" t="s">
        <v>779</v>
      </c>
      <c r="D271" s="5" t="s">
        <v>770</v>
      </c>
      <c r="E271" s="18" t="s">
        <v>752</v>
      </c>
      <c r="F271" s="5">
        <v>99</v>
      </c>
      <c r="G271" s="5"/>
      <c r="H271" s="14"/>
      <c r="I271" s="14">
        <f t="shared" si="22"/>
        <v>0</v>
      </c>
      <c r="J271" s="5">
        <v>20</v>
      </c>
      <c r="K271" s="5">
        <v>1</v>
      </c>
      <c r="L271" s="12">
        <f t="shared" si="26"/>
        <v>99</v>
      </c>
      <c r="M271" s="12">
        <f t="shared" si="24"/>
        <v>1.92</v>
      </c>
      <c r="N271" s="12">
        <f t="shared" si="25"/>
        <v>38.4</v>
      </c>
      <c r="O271" s="14">
        <f t="shared" si="23"/>
        <v>38.4</v>
      </c>
      <c r="P271" s="5"/>
      <c r="Q271" s="19"/>
    </row>
    <row r="272" spans="1:17" s="2" customFormat="1" ht="12">
      <c r="A272" s="5" t="s">
        <v>1014</v>
      </c>
      <c r="B272" s="17" t="s">
        <v>749</v>
      </c>
      <c r="C272" s="5" t="s">
        <v>825</v>
      </c>
      <c r="D272" s="5" t="s">
        <v>770</v>
      </c>
      <c r="E272" s="18" t="s">
        <v>752</v>
      </c>
      <c r="F272" s="5">
        <v>87</v>
      </c>
      <c r="G272" s="5">
        <v>2</v>
      </c>
      <c r="H272" s="14">
        <f>0.85+0.005*F272</f>
        <v>1.285</v>
      </c>
      <c r="I272" s="14">
        <f t="shared" si="22"/>
        <v>2.57</v>
      </c>
      <c r="J272" s="5">
        <v>8</v>
      </c>
      <c r="K272" s="5">
        <v>1</v>
      </c>
      <c r="L272" s="12">
        <f t="shared" si="26"/>
        <v>87</v>
      </c>
      <c r="M272" s="12">
        <f t="shared" si="24"/>
        <v>1.76</v>
      </c>
      <c r="N272" s="12">
        <f t="shared" si="25"/>
        <v>14.08</v>
      </c>
      <c r="O272" s="14">
        <f t="shared" si="23"/>
        <v>16.65</v>
      </c>
      <c r="P272" s="5"/>
      <c r="Q272" s="19"/>
    </row>
    <row r="273" spans="1:17" s="2" customFormat="1" ht="12">
      <c r="A273" s="5" t="s">
        <v>1015</v>
      </c>
      <c r="B273" s="17" t="s">
        <v>765</v>
      </c>
      <c r="C273" s="5" t="s">
        <v>796</v>
      </c>
      <c r="D273" s="5" t="s">
        <v>797</v>
      </c>
      <c r="E273" s="18" t="s">
        <v>771</v>
      </c>
      <c r="F273" s="5">
        <v>101</v>
      </c>
      <c r="G273" s="5"/>
      <c r="H273" s="14"/>
      <c r="I273" s="14">
        <f t="shared" si="22"/>
        <v>0</v>
      </c>
      <c r="J273" s="5">
        <v>6</v>
      </c>
      <c r="K273" s="5">
        <v>1</v>
      </c>
      <c r="L273" s="12">
        <f t="shared" si="26"/>
        <v>101</v>
      </c>
      <c r="M273" s="12">
        <f t="shared" si="24"/>
        <v>1.9466666666666668</v>
      </c>
      <c r="N273" s="12">
        <f t="shared" si="25"/>
        <v>11.68</v>
      </c>
      <c r="O273" s="14">
        <f t="shared" si="23"/>
        <v>11.68</v>
      </c>
      <c r="P273" s="5"/>
      <c r="Q273" s="19"/>
    </row>
    <row r="274" spans="1:17" s="2" customFormat="1" ht="12">
      <c r="A274" s="5" t="s">
        <v>1015</v>
      </c>
      <c r="B274" s="17" t="s">
        <v>765</v>
      </c>
      <c r="C274" s="5" t="s">
        <v>939</v>
      </c>
      <c r="D274" s="5" t="s">
        <v>757</v>
      </c>
      <c r="E274" s="18" t="s">
        <v>758</v>
      </c>
      <c r="F274" s="5">
        <v>87</v>
      </c>
      <c r="G274" s="5"/>
      <c r="H274" s="14"/>
      <c r="I274" s="14">
        <f t="shared" si="22"/>
        <v>0</v>
      </c>
      <c r="J274" s="5">
        <v>20</v>
      </c>
      <c r="K274" s="5">
        <v>2</v>
      </c>
      <c r="L274" s="12">
        <f t="shared" si="26"/>
        <v>43.5</v>
      </c>
      <c r="M274" s="12">
        <f t="shared" si="24"/>
        <v>1.18</v>
      </c>
      <c r="N274" s="12">
        <f t="shared" si="25"/>
        <v>47.199999999999996</v>
      </c>
      <c r="O274" s="14">
        <f t="shared" si="23"/>
        <v>47.199999999999996</v>
      </c>
      <c r="P274" s="5"/>
      <c r="Q274" s="19"/>
    </row>
    <row r="275" spans="1:17" s="2" customFormat="1" ht="12">
      <c r="A275" s="5" t="s">
        <v>1015</v>
      </c>
      <c r="B275" s="17" t="s">
        <v>765</v>
      </c>
      <c r="C275" s="5" t="s">
        <v>914</v>
      </c>
      <c r="D275" s="5" t="s">
        <v>757</v>
      </c>
      <c r="E275" s="18" t="s">
        <v>758</v>
      </c>
      <c r="F275" s="5">
        <v>66</v>
      </c>
      <c r="G275" s="5"/>
      <c r="H275" s="14"/>
      <c r="I275" s="14">
        <f t="shared" si="22"/>
        <v>0</v>
      </c>
      <c r="J275" s="5">
        <v>4</v>
      </c>
      <c r="K275" s="5">
        <v>2</v>
      </c>
      <c r="L275" s="12">
        <f t="shared" si="26"/>
        <v>33</v>
      </c>
      <c r="M275" s="12">
        <f t="shared" si="24"/>
        <v>1.04</v>
      </c>
      <c r="N275" s="12">
        <f t="shared" si="25"/>
        <v>8.32</v>
      </c>
      <c r="O275" s="14">
        <f t="shared" si="23"/>
        <v>8.32</v>
      </c>
      <c r="P275" s="5"/>
      <c r="Q275" s="19"/>
    </row>
    <row r="276" spans="1:17" s="2" customFormat="1" ht="12">
      <c r="A276" s="5" t="s">
        <v>1015</v>
      </c>
      <c r="B276" s="17" t="s">
        <v>765</v>
      </c>
      <c r="C276" s="5" t="s">
        <v>811</v>
      </c>
      <c r="D276" s="5" t="s">
        <v>751</v>
      </c>
      <c r="E276" s="18" t="s">
        <v>752</v>
      </c>
      <c r="F276" s="5">
        <v>80</v>
      </c>
      <c r="G276" s="5"/>
      <c r="H276" s="14"/>
      <c r="I276" s="14">
        <f t="shared" si="22"/>
        <v>0</v>
      </c>
      <c r="J276" s="5">
        <v>20</v>
      </c>
      <c r="K276" s="5">
        <v>2</v>
      </c>
      <c r="L276" s="12">
        <f t="shared" si="26"/>
        <v>40</v>
      </c>
      <c r="M276" s="12">
        <f t="shared" si="24"/>
        <v>1.1333333333333333</v>
      </c>
      <c r="N276" s="12">
        <f t="shared" si="25"/>
        <v>45.33333333333333</v>
      </c>
      <c r="O276" s="14">
        <f t="shared" si="23"/>
        <v>45.33333333333333</v>
      </c>
      <c r="P276" s="5"/>
      <c r="Q276" s="19"/>
    </row>
    <row r="277" spans="1:17" s="2" customFormat="1" ht="12">
      <c r="A277" s="5" t="s">
        <v>1016</v>
      </c>
      <c r="B277" s="17" t="s">
        <v>785</v>
      </c>
      <c r="C277" s="5" t="s">
        <v>970</v>
      </c>
      <c r="D277" s="5" t="s">
        <v>841</v>
      </c>
      <c r="E277" s="18" t="s">
        <v>758</v>
      </c>
      <c r="F277" s="5">
        <v>87</v>
      </c>
      <c r="G277" s="5">
        <v>8</v>
      </c>
      <c r="H277" s="14">
        <f>0.85+0.005*F277</f>
        <v>1.285</v>
      </c>
      <c r="I277" s="14">
        <f t="shared" si="22"/>
        <v>10.28</v>
      </c>
      <c r="J277" s="5"/>
      <c r="K277" s="5"/>
      <c r="L277" s="12"/>
      <c r="M277" s="12"/>
      <c r="N277" s="12"/>
      <c r="O277" s="14">
        <f t="shared" si="23"/>
        <v>10.28</v>
      </c>
      <c r="P277" s="5"/>
      <c r="Q277" s="19"/>
    </row>
    <row r="278" spans="1:17" s="2" customFormat="1" ht="12">
      <c r="A278" s="5" t="s">
        <v>1016</v>
      </c>
      <c r="B278" s="17" t="s">
        <v>785</v>
      </c>
      <c r="C278" s="5" t="s">
        <v>750</v>
      </c>
      <c r="D278" s="5" t="s">
        <v>762</v>
      </c>
      <c r="E278" s="18" t="s">
        <v>752</v>
      </c>
      <c r="F278" s="5">
        <v>30</v>
      </c>
      <c r="G278" s="5">
        <v>4</v>
      </c>
      <c r="H278" s="14">
        <v>1.2</v>
      </c>
      <c r="I278" s="14">
        <f t="shared" si="22"/>
        <v>4.8</v>
      </c>
      <c r="J278" s="5"/>
      <c r="K278" s="5"/>
      <c r="L278" s="12"/>
      <c r="M278" s="12"/>
      <c r="N278" s="12"/>
      <c r="O278" s="14">
        <f t="shared" si="23"/>
        <v>4.8</v>
      </c>
      <c r="P278" s="5"/>
      <c r="Q278" s="19"/>
    </row>
    <row r="279" spans="1:17" s="2" customFormat="1" ht="12">
      <c r="A279" s="5" t="s">
        <v>1016</v>
      </c>
      <c r="B279" s="17" t="s">
        <v>785</v>
      </c>
      <c r="C279" s="5" t="s">
        <v>750</v>
      </c>
      <c r="D279" s="5" t="s">
        <v>751</v>
      </c>
      <c r="E279" s="18" t="s">
        <v>752</v>
      </c>
      <c r="F279" s="5">
        <v>80</v>
      </c>
      <c r="G279" s="5">
        <v>6</v>
      </c>
      <c r="H279" s="14">
        <f>0.85+0.005*F279</f>
        <v>1.25</v>
      </c>
      <c r="I279" s="14">
        <f t="shared" si="22"/>
        <v>7.5</v>
      </c>
      <c r="J279" s="5"/>
      <c r="K279" s="5"/>
      <c r="L279" s="12"/>
      <c r="M279" s="12"/>
      <c r="N279" s="12"/>
      <c r="O279" s="14">
        <f t="shared" si="23"/>
        <v>7.5</v>
      </c>
      <c r="P279" s="5"/>
      <c r="Q279" s="19"/>
    </row>
    <row r="280" spans="1:17" s="2" customFormat="1" ht="12">
      <c r="A280" s="5" t="s">
        <v>1017</v>
      </c>
      <c r="B280" s="17" t="s">
        <v>785</v>
      </c>
      <c r="C280" s="5" t="s">
        <v>781</v>
      </c>
      <c r="D280" s="5" t="s">
        <v>757</v>
      </c>
      <c r="E280" s="18" t="s">
        <v>758</v>
      </c>
      <c r="F280" s="5">
        <v>87</v>
      </c>
      <c r="G280" s="5">
        <v>34</v>
      </c>
      <c r="H280" s="14">
        <f>0.85+0.005*F280</f>
        <v>1.285</v>
      </c>
      <c r="I280" s="14">
        <f t="shared" si="22"/>
        <v>43.69</v>
      </c>
      <c r="J280" s="5"/>
      <c r="K280" s="5"/>
      <c r="L280" s="12"/>
      <c r="M280" s="12"/>
      <c r="N280" s="12"/>
      <c r="O280" s="14">
        <f t="shared" si="23"/>
        <v>43.69</v>
      </c>
      <c r="P280" s="5"/>
      <c r="Q280" s="19"/>
    </row>
    <row r="281" spans="1:17" s="2" customFormat="1" ht="12">
      <c r="A281" s="5" t="s">
        <v>1017</v>
      </c>
      <c r="B281" s="17" t="s">
        <v>785</v>
      </c>
      <c r="C281" s="5" t="s">
        <v>829</v>
      </c>
      <c r="D281" s="5" t="s">
        <v>751</v>
      </c>
      <c r="E281" s="18" t="s">
        <v>752</v>
      </c>
      <c r="F281" s="5">
        <v>71</v>
      </c>
      <c r="G281" s="5">
        <v>10</v>
      </c>
      <c r="H281" s="14">
        <f>0.85+0.005*F281</f>
        <v>1.205</v>
      </c>
      <c r="I281" s="14">
        <f t="shared" si="22"/>
        <v>12.05</v>
      </c>
      <c r="J281" s="5"/>
      <c r="K281" s="5"/>
      <c r="L281" s="12"/>
      <c r="M281" s="12"/>
      <c r="N281" s="12"/>
      <c r="O281" s="14">
        <f t="shared" si="23"/>
        <v>12.05</v>
      </c>
      <c r="P281" s="5"/>
      <c r="Q281" s="19"/>
    </row>
    <row r="282" spans="1:17" s="2" customFormat="1" ht="12">
      <c r="A282" s="5" t="s">
        <v>1017</v>
      </c>
      <c r="B282" s="17" t="s">
        <v>785</v>
      </c>
      <c r="C282" s="5" t="s">
        <v>1018</v>
      </c>
      <c r="D282" s="5" t="s">
        <v>783</v>
      </c>
      <c r="E282" s="18" t="s">
        <v>752</v>
      </c>
      <c r="F282" s="5">
        <v>18</v>
      </c>
      <c r="G282" s="5">
        <v>30</v>
      </c>
      <c r="H282" s="14">
        <v>1.2</v>
      </c>
      <c r="I282" s="14">
        <f t="shared" si="22"/>
        <v>36</v>
      </c>
      <c r="J282" s="5"/>
      <c r="K282" s="5"/>
      <c r="L282" s="12"/>
      <c r="M282" s="12"/>
      <c r="N282" s="12"/>
      <c r="O282" s="14">
        <f t="shared" si="23"/>
        <v>36</v>
      </c>
      <c r="P282" s="5"/>
      <c r="Q282" s="19"/>
    </row>
    <row r="283" spans="1:17" s="2" customFormat="1" ht="12">
      <c r="A283" s="5" t="s">
        <v>1017</v>
      </c>
      <c r="B283" s="17" t="s">
        <v>785</v>
      </c>
      <c r="C283" s="5" t="s">
        <v>822</v>
      </c>
      <c r="D283" s="5" t="s">
        <v>783</v>
      </c>
      <c r="E283" s="18" t="s">
        <v>752</v>
      </c>
      <c r="F283" s="5">
        <v>12</v>
      </c>
      <c r="G283" s="5"/>
      <c r="H283" s="14"/>
      <c r="I283" s="14">
        <f t="shared" si="22"/>
        <v>0</v>
      </c>
      <c r="J283" s="5">
        <v>56</v>
      </c>
      <c r="K283" s="5">
        <v>1</v>
      </c>
      <c r="L283" s="12">
        <f>F283/K283</f>
        <v>12</v>
      </c>
      <c r="M283" s="12">
        <f>1+(L283/30-1)*0.6</f>
        <v>0.64</v>
      </c>
      <c r="N283" s="12">
        <f t="shared" si="25"/>
        <v>35.84</v>
      </c>
      <c r="O283" s="14">
        <f t="shared" si="23"/>
        <v>35.84</v>
      </c>
      <c r="P283" s="5"/>
      <c r="Q283" s="19"/>
    </row>
    <row r="284" spans="1:17" s="28" customFormat="1" ht="12">
      <c r="A284" s="5" t="s">
        <v>1019</v>
      </c>
      <c r="B284" s="17" t="s">
        <v>785</v>
      </c>
      <c r="C284" s="5" t="s">
        <v>893</v>
      </c>
      <c r="D284" s="5" t="s">
        <v>757</v>
      </c>
      <c r="E284" s="18" t="s">
        <v>758</v>
      </c>
      <c r="F284" s="5">
        <v>87</v>
      </c>
      <c r="G284" s="5">
        <v>40</v>
      </c>
      <c r="H284" s="14">
        <f>0.85+0.005*F284</f>
        <v>1.285</v>
      </c>
      <c r="I284" s="14">
        <f t="shared" si="22"/>
        <v>51.4</v>
      </c>
      <c r="J284" s="5"/>
      <c r="K284" s="5"/>
      <c r="L284" s="12"/>
      <c r="M284" s="5"/>
      <c r="N284" s="5"/>
      <c r="O284" s="14">
        <f t="shared" si="23"/>
        <v>51.4</v>
      </c>
      <c r="P284" s="5"/>
      <c r="Q284" s="19"/>
    </row>
    <row r="285" spans="1:17" s="29" customFormat="1" ht="14.25">
      <c r="A285" s="5" t="s">
        <v>1019</v>
      </c>
      <c r="B285" s="17" t="s">
        <v>785</v>
      </c>
      <c r="C285" s="5" t="s">
        <v>893</v>
      </c>
      <c r="D285" s="5" t="s">
        <v>767</v>
      </c>
      <c r="E285" s="18" t="s">
        <v>758</v>
      </c>
      <c r="F285" s="5">
        <v>82</v>
      </c>
      <c r="G285" s="5">
        <v>38</v>
      </c>
      <c r="H285" s="14">
        <f>0.85+0.005*F285</f>
        <v>1.26</v>
      </c>
      <c r="I285" s="14">
        <f t="shared" si="22"/>
        <v>47.88</v>
      </c>
      <c r="J285" s="5"/>
      <c r="K285" s="5"/>
      <c r="L285" s="12"/>
      <c r="M285" s="5"/>
      <c r="N285" s="5"/>
      <c r="O285" s="14">
        <f t="shared" si="23"/>
        <v>47.88</v>
      </c>
      <c r="P285" s="5"/>
      <c r="Q285" s="19"/>
    </row>
    <row r="286" spans="1:17" s="9" customFormat="1" ht="14.25">
      <c r="A286" s="5" t="s">
        <v>1020</v>
      </c>
      <c r="B286" s="17" t="s">
        <v>785</v>
      </c>
      <c r="C286" s="5" t="s">
        <v>958</v>
      </c>
      <c r="D286" s="5" t="s">
        <v>959</v>
      </c>
      <c r="E286" s="18" t="s">
        <v>758</v>
      </c>
      <c r="F286" s="5">
        <v>210</v>
      </c>
      <c r="G286" s="5">
        <v>10</v>
      </c>
      <c r="H286" s="14">
        <f>0.85+0.005*F286</f>
        <v>1.9</v>
      </c>
      <c r="I286" s="14">
        <f t="shared" si="22"/>
        <v>19</v>
      </c>
      <c r="J286" s="5"/>
      <c r="K286" s="5"/>
      <c r="L286" s="12"/>
      <c r="M286" s="5"/>
      <c r="N286" s="5"/>
      <c r="O286" s="14">
        <f t="shared" si="23"/>
        <v>19</v>
      </c>
      <c r="P286" s="5"/>
      <c r="Q286" s="19"/>
    </row>
    <row r="287" spans="5:17" ht="14.25">
      <c r="E287" s="30"/>
      <c r="N287" s="123" t="s">
        <v>1166</v>
      </c>
      <c r="O287" s="123">
        <f>SUM(O3:O286)</f>
        <v>11218.83166666667</v>
      </c>
      <c r="P287" s="124" t="s">
        <v>1021</v>
      </c>
      <c r="Q287" s="125" t="s">
        <v>1167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F15" sqref="F15"/>
    </sheetView>
  </sheetViews>
  <sheetFormatPr defaultColWidth="9.00390625" defaultRowHeight="14.25"/>
  <cols>
    <col min="4" max="4" width="13.875" style="0" bestFit="1" customWidth="1"/>
  </cols>
  <sheetData>
    <row r="3" spans="1:4" ht="14.25">
      <c r="A3" t="s">
        <v>1165</v>
      </c>
      <c r="B3" t="s">
        <v>394</v>
      </c>
      <c r="C3" t="s">
        <v>1163</v>
      </c>
      <c r="D3" t="s">
        <v>1164</v>
      </c>
    </row>
    <row r="4" spans="1:4" ht="14.25">
      <c r="A4">
        <v>2007</v>
      </c>
      <c r="B4">
        <v>8888</v>
      </c>
      <c r="C4">
        <v>80</v>
      </c>
      <c r="D4">
        <v>111</v>
      </c>
    </row>
    <row r="5" spans="1:4" ht="14.25">
      <c r="A5">
        <v>2008</v>
      </c>
      <c r="B5">
        <v>11171</v>
      </c>
      <c r="C5">
        <v>98</v>
      </c>
      <c r="D5">
        <v>114</v>
      </c>
    </row>
    <row r="6" spans="1:4" ht="14.25">
      <c r="A6">
        <v>2009</v>
      </c>
      <c r="B6">
        <v>11615</v>
      </c>
      <c r="C6">
        <v>82</v>
      </c>
      <c r="D6">
        <v>126</v>
      </c>
    </row>
    <row r="7" spans="1:4" ht="14.25">
      <c r="A7">
        <v>2010</v>
      </c>
      <c r="B7">
        <v>11295</v>
      </c>
      <c r="C7">
        <v>100</v>
      </c>
      <c r="D7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2010-11-17T01:24:13Z</cp:lastPrinted>
  <dcterms:created xsi:type="dcterms:W3CDTF">1996-12-17T01:32:42Z</dcterms:created>
  <dcterms:modified xsi:type="dcterms:W3CDTF">2010-12-17T06:35:52Z</dcterms:modified>
  <cp:category/>
  <cp:version/>
  <cp:contentType/>
  <cp:contentStatus/>
</cp:coreProperties>
</file>