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 activeTab="1"/>
  </bookViews>
  <sheets>
    <sheet name="硕士" sheetId="1" r:id="rId1"/>
    <sheet name="博士" sheetId="2" r:id="rId2"/>
  </sheets>
  <calcPr calcId="125725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  <c r="H8" s="1"/>
  <c r="F10"/>
  <c r="H10" s="1"/>
  <c r="F5"/>
  <c r="H5" s="1"/>
  <c r="F3"/>
  <c r="H3" s="1"/>
  <c r="E7"/>
  <c r="F7" s="1"/>
  <c r="H7" s="1"/>
  <c r="F9" i="1"/>
  <c r="H9" s="1"/>
  <c r="F8"/>
  <c r="H8" s="1"/>
  <c r="F6"/>
  <c r="H6" s="1"/>
  <c r="F3"/>
  <c r="H3" s="1"/>
  <c r="F11"/>
  <c r="H11" s="1"/>
  <c r="E5"/>
  <c r="F5" s="1"/>
  <c r="H5" s="1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去年获得国奖</t>
        </r>
      </text>
    </comment>
    <comment ref="B8" authorId="0">
      <text>
        <r>
          <rPr>
            <b/>
            <sz val="9"/>
            <color indexed="81"/>
            <rFont val="宋体"/>
            <family val="3"/>
            <charset val="134"/>
          </rPr>
          <t>去年获得国奖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8" authorId="0">
      <text>
        <r>
          <rPr>
            <sz val="9"/>
            <color indexed="81"/>
            <rFont val="宋体"/>
            <family val="3"/>
            <charset val="134"/>
          </rPr>
          <t xml:space="preserve">去年获得国奖
</t>
        </r>
      </text>
    </comment>
  </commentList>
</comments>
</file>

<file path=xl/sharedStrings.xml><?xml version="1.0" encoding="utf-8"?>
<sst xmlns="http://schemas.openxmlformats.org/spreadsheetml/2006/main" count="76" uniqueCount="69">
  <si>
    <t>硕士国奖统计表</t>
    <phoneticPr fontId="1" type="noConversion"/>
  </si>
  <si>
    <t>学号</t>
    <phoneticPr fontId="2" type="noConversion"/>
  </si>
  <si>
    <t>姓名</t>
    <phoneticPr fontId="2" type="noConversion"/>
  </si>
  <si>
    <t>专业</t>
    <phoneticPr fontId="2" type="noConversion"/>
  </si>
  <si>
    <t>科研分数</t>
    <phoneticPr fontId="2" type="noConversion"/>
  </si>
  <si>
    <t>活动分数</t>
    <phoneticPr fontId="2" type="noConversion"/>
  </si>
  <si>
    <t>综合分数</t>
    <phoneticPr fontId="2" type="noConversion"/>
  </si>
  <si>
    <t>博士国奖统计表</t>
    <phoneticPr fontId="1" type="noConversion"/>
  </si>
  <si>
    <t>基础</t>
    <phoneticPr fontId="1" type="noConversion"/>
  </si>
  <si>
    <t>临床</t>
    <phoneticPr fontId="1" type="noConversion"/>
  </si>
  <si>
    <t>吕红明</t>
  </si>
  <si>
    <t>基础</t>
    <phoneticPr fontId="1" type="noConversion"/>
  </si>
  <si>
    <t>杜希良</t>
  </si>
  <si>
    <t>临床</t>
    <phoneticPr fontId="1" type="noConversion"/>
  </si>
  <si>
    <t>王晶晶</t>
  </si>
  <si>
    <t>宋宇宁</t>
  </si>
  <si>
    <t>基础</t>
    <phoneticPr fontId="1" type="noConversion"/>
  </si>
  <si>
    <t>张冰</t>
    <phoneticPr fontId="2" type="noConversion"/>
  </si>
  <si>
    <t>基础</t>
    <phoneticPr fontId="1" type="noConversion"/>
  </si>
  <si>
    <t>冯文靖</t>
  </si>
  <si>
    <t>张泽财</t>
  </si>
  <si>
    <t>公卫</t>
    <phoneticPr fontId="1" type="noConversion"/>
  </si>
  <si>
    <t>科研折算系数</t>
    <phoneticPr fontId="1" type="noConversion"/>
  </si>
  <si>
    <t>科研折算分数</t>
    <phoneticPr fontId="1" type="noConversion"/>
  </si>
  <si>
    <t>预防</t>
    <phoneticPr fontId="1" type="noConversion"/>
  </si>
  <si>
    <t>预防</t>
    <phoneticPr fontId="1" type="noConversion"/>
  </si>
  <si>
    <t>李显赫</t>
  </si>
  <si>
    <t>科研折算系数</t>
    <phoneticPr fontId="1" type="noConversion"/>
  </si>
  <si>
    <t>科研折算分数</t>
    <phoneticPr fontId="1" type="noConversion"/>
  </si>
  <si>
    <t>程梦珺</t>
  </si>
  <si>
    <t>王雅楠</t>
  </si>
  <si>
    <t>临床</t>
    <phoneticPr fontId="1" type="noConversion"/>
  </si>
  <si>
    <t>于海帆</t>
    <phoneticPr fontId="1" type="noConversion"/>
  </si>
  <si>
    <t>公卫</t>
    <phoneticPr fontId="1" type="noConversion"/>
  </si>
  <si>
    <t>四项专利公示期</t>
    <phoneticPr fontId="1" type="noConversion"/>
  </si>
  <si>
    <t>一项专利公示期</t>
    <phoneticPr fontId="2" type="noConversion"/>
  </si>
  <si>
    <t xml:space="preserve"> </t>
    <phoneticPr fontId="1" type="noConversion"/>
  </si>
  <si>
    <t>SCI①  第一署名  IF 2.356（2区）</t>
    <phoneticPr fontId="2" type="noConversion"/>
  </si>
  <si>
    <t>SCI①  第一署名  IF 6.429（2区）</t>
    <phoneticPr fontId="2" type="noConversion"/>
  </si>
  <si>
    <t>SCI②  第一署名  IF 5.491（2区）</t>
    <phoneticPr fontId="2" type="noConversion"/>
  </si>
  <si>
    <t>SCI③  第一署名  IF 1.660（4区）</t>
    <phoneticPr fontId="2" type="noConversion"/>
  </si>
  <si>
    <t>SCI②  第一署名  IF  2.187（3区）</t>
    <phoneticPr fontId="2" type="noConversion"/>
  </si>
  <si>
    <t>SCI⑤  第一署名  IF 2.399（4区）</t>
    <phoneticPr fontId="2" type="noConversion"/>
  </si>
  <si>
    <t>SCI②  第一署名  IF 3.154（1区）</t>
    <phoneticPr fontId="2" type="noConversion"/>
  </si>
  <si>
    <t>SCI③  第一署名  IF 2.956（3区）</t>
    <phoneticPr fontId="2" type="noConversion"/>
  </si>
  <si>
    <t>SCI④  第一署名  IF 2.551（3区）</t>
    <phoneticPr fontId="2" type="noConversion"/>
  </si>
  <si>
    <t>SCI①  第一署名  IF 5.168（2区）</t>
    <phoneticPr fontId="2" type="noConversion"/>
  </si>
  <si>
    <t>SCI②  第一署名  IF 5.168（2区）</t>
    <phoneticPr fontId="2" type="noConversion"/>
  </si>
  <si>
    <t>SCI③  第一署名  IF 4.259（2区）</t>
    <phoneticPr fontId="2" type="noConversion"/>
  </si>
  <si>
    <t>SCI④  第一署名  IF 2.759（2区）</t>
    <phoneticPr fontId="2" type="noConversion"/>
  </si>
  <si>
    <t>SCI①  第一署名  IF 6.429（2区）</t>
    <phoneticPr fontId="2" type="noConversion"/>
  </si>
  <si>
    <t>SCI②  第一署名  IF  6.235（2区）</t>
    <phoneticPr fontId="2" type="noConversion"/>
  </si>
  <si>
    <t xml:space="preserve">SCI③  第一署名  IF 5.965（2区） </t>
    <phoneticPr fontId="2" type="noConversion"/>
  </si>
  <si>
    <t>SCI④  第三署名  IF5.606（2区）</t>
    <phoneticPr fontId="2" type="noConversion"/>
  </si>
  <si>
    <t>SCI①  第一署名  IF 4.259（2区）</t>
    <phoneticPr fontId="2" type="noConversion"/>
  </si>
  <si>
    <t>SCI②  第一署名  IF 4.076（2区）</t>
    <phoneticPr fontId="2" type="noConversion"/>
  </si>
  <si>
    <t>SCI③  第二署名  IF 3.200（3区）</t>
    <phoneticPr fontId="2" type="noConversion"/>
  </si>
  <si>
    <t xml:space="preserve">SCI①  第一署名  IF 5.168（2区） </t>
    <phoneticPr fontId="2" type="noConversion"/>
  </si>
  <si>
    <t>SCI②  第一署名  IF 5.100（2区）</t>
    <phoneticPr fontId="2" type="noConversion"/>
  </si>
  <si>
    <t>SCI③  第一署名  IF 4.080（2区）</t>
    <phoneticPr fontId="2" type="noConversion"/>
  </si>
  <si>
    <t>SCI①  第一署名  IF 2.896（3区）</t>
    <phoneticPr fontId="2" type="noConversion"/>
  </si>
  <si>
    <t>SCI②  第一署名  IF 4.080（2区）</t>
    <phoneticPr fontId="2" type="noConversion"/>
  </si>
  <si>
    <t>SCI②  第一署名  IF 2.465（3区）</t>
    <phoneticPr fontId="2" type="noConversion"/>
  </si>
  <si>
    <r>
      <t>SCI①  第一署名  IF 4.706（</t>
    </r>
    <r>
      <rPr>
        <sz val="11"/>
        <color theme="1"/>
        <rFont val="等线"/>
        <family val="3"/>
        <charset val="134"/>
        <scheme val="minor"/>
      </rPr>
      <t>2区</t>
    </r>
    <r>
      <rPr>
        <sz val="11"/>
        <color theme="1"/>
        <rFont val="等线"/>
        <family val="3"/>
        <charset val="134"/>
        <scheme val="minor"/>
      </rPr>
      <t>）</t>
    </r>
    <phoneticPr fontId="2" type="noConversion"/>
  </si>
  <si>
    <r>
      <t>SCI③  第二署名  IF 6.429（</t>
    </r>
    <r>
      <rPr>
        <sz val="11"/>
        <color theme="1"/>
        <rFont val="等线"/>
        <family val="3"/>
        <charset val="134"/>
        <scheme val="minor"/>
      </rPr>
      <t>2区</t>
    </r>
    <r>
      <rPr>
        <sz val="11"/>
        <color theme="1"/>
        <rFont val="等线"/>
        <family val="3"/>
        <charset val="134"/>
        <scheme val="minor"/>
      </rPr>
      <t>）</t>
    </r>
    <phoneticPr fontId="2" type="noConversion"/>
  </si>
  <si>
    <r>
      <t>SCI④  第三署名  IF 5.091（</t>
    </r>
    <r>
      <rPr>
        <sz val="11"/>
        <color theme="1"/>
        <rFont val="等线"/>
        <family val="3"/>
        <charset val="134"/>
        <scheme val="minor"/>
      </rPr>
      <t>2区</t>
    </r>
    <r>
      <rPr>
        <sz val="11"/>
        <color theme="1"/>
        <rFont val="等线"/>
        <family val="3"/>
        <charset val="134"/>
        <scheme val="minor"/>
      </rPr>
      <t>）</t>
    </r>
    <phoneticPr fontId="2" type="noConversion"/>
  </si>
  <si>
    <r>
      <t>SCI②  第二署名  IF 1.935（</t>
    </r>
    <r>
      <rPr>
        <sz val="11"/>
        <color theme="1"/>
        <rFont val="等线"/>
        <family val="3"/>
        <charset val="134"/>
        <scheme val="minor"/>
      </rPr>
      <t>4区</t>
    </r>
    <r>
      <rPr>
        <sz val="11"/>
        <color theme="1"/>
        <rFont val="等线"/>
        <family val="3"/>
        <charset val="134"/>
        <scheme val="minor"/>
      </rPr>
      <t>）</t>
    </r>
    <phoneticPr fontId="2" type="noConversion"/>
  </si>
  <si>
    <t>SCI①  第一署名  IF 4.076（2区）</t>
    <phoneticPr fontId="2" type="noConversion"/>
  </si>
  <si>
    <t>SCI①  第一署名  IF 2.510（4区）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</si>
</sst>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8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Tahoma"/>
      <family val="2"/>
      <charset val="134"/>
    </font>
    <font>
      <sz val="11"/>
      <color theme="1"/>
      <name val="Tahoma"/>
      <family val="2"/>
    </font>
    <font>
      <sz val="9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6" fillId="0" borderId="1" xfId="1" applyFill="1" applyBorder="1"/>
    <xf numFmtId="0" fontId="7" fillId="0" borderId="1" xfId="1" applyFont="1" applyBorder="1"/>
    <xf numFmtId="0" fontId="8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1" xfId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6" fillId="0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6" fillId="3" borderId="1" xfId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1" applyFont="1" applyFill="1" applyBorder="1"/>
    <xf numFmtId="0" fontId="0" fillId="0" borderId="1" xfId="0" applyFill="1" applyBorder="1"/>
    <xf numFmtId="0" fontId="7" fillId="0" borderId="1" xfId="1" applyFont="1" applyFill="1" applyBorder="1" applyAlignment="1">
      <alignment horizontal="center"/>
    </xf>
    <xf numFmtId="0" fontId="0" fillId="0" borderId="0" xfId="0" applyFill="1"/>
    <xf numFmtId="0" fontId="0" fillId="3" borderId="0" xfId="0" applyFill="1"/>
    <xf numFmtId="0" fontId="6" fillId="3" borderId="1" xfId="1" applyFill="1" applyBorder="1"/>
    <xf numFmtId="0" fontId="8" fillId="3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0" borderId="0" xfId="0" applyFont="1"/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3" borderId="1" xfId="1" applyFont="1" applyFill="1" applyBorder="1"/>
    <xf numFmtId="0" fontId="13" fillId="3" borderId="1" xfId="0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13" fillId="3" borderId="0" xfId="0" applyFont="1" applyFill="1"/>
    <xf numFmtId="0" fontId="16" fillId="0" borderId="1" xfId="1" applyFont="1" applyFill="1" applyBorder="1"/>
    <xf numFmtId="0" fontId="13" fillId="0" borderId="1" xfId="0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0" xfId="0" applyFont="1" applyFill="1"/>
    <xf numFmtId="0" fontId="16" fillId="3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3" fillId="0" borderId="1" xfId="0" applyFont="1" applyBorder="1"/>
    <xf numFmtId="0" fontId="13" fillId="0" borderId="0" xfId="0" applyFont="1" applyAlignment="1">
      <alignment horizontal="center"/>
    </xf>
    <xf numFmtId="0" fontId="16" fillId="0" borderId="0" xfId="1" applyFont="1" applyFill="1"/>
    <xf numFmtId="0" fontId="19" fillId="2" borderId="1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F22" sqref="F22"/>
    </sheetView>
  </sheetViews>
  <sheetFormatPr defaultRowHeight="13.5"/>
  <cols>
    <col min="1" max="1" width="10.625" style="30" customWidth="1"/>
    <col min="2" max="2" width="15.5" style="52" customWidth="1"/>
    <col min="3" max="4" width="10.625" style="52" customWidth="1"/>
    <col min="5" max="5" width="15.875" style="52" customWidth="1"/>
    <col min="6" max="6" width="16.5" style="52" customWidth="1"/>
    <col min="7" max="8" width="10.625" style="52" customWidth="1"/>
    <col min="9" max="13" width="25.625" style="30" customWidth="1"/>
    <col min="14" max="16384" width="9" style="30"/>
  </cols>
  <sheetData>
    <row r="1" spans="1:13" ht="22.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5">
      <c r="A2" s="31" t="s">
        <v>1</v>
      </c>
      <c r="B2" s="31" t="s">
        <v>2</v>
      </c>
      <c r="C2" s="31" t="s">
        <v>3</v>
      </c>
      <c r="D2" s="31" t="s">
        <v>4</v>
      </c>
      <c r="E2" s="31" t="s">
        <v>27</v>
      </c>
      <c r="F2" s="31" t="s">
        <v>28</v>
      </c>
      <c r="G2" s="31" t="s">
        <v>5</v>
      </c>
      <c r="H2" s="32" t="s">
        <v>6</v>
      </c>
      <c r="I2" s="33"/>
      <c r="J2" s="33"/>
      <c r="K2" s="33"/>
      <c r="L2" s="33"/>
      <c r="M2" s="33"/>
    </row>
    <row r="3" spans="1:13" s="39" customFormat="1" ht="14.25">
      <c r="A3" s="34">
        <v>2015852019</v>
      </c>
      <c r="B3" s="36" t="s">
        <v>26</v>
      </c>
      <c r="C3" s="35" t="s">
        <v>24</v>
      </c>
      <c r="D3" s="36">
        <v>47.118000000000002</v>
      </c>
      <c r="E3" s="36">
        <v>0.39733436322400301</v>
      </c>
      <c r="F3" s="36">
        <f t="shared" ref="F3:F11" si="0">D3*E3</f>
        <v>18.721600526388574</v>
      </c>
      <c r="G3" s="36">
        <v>9</v>
      </c>
      <c r="H3" s="36">
        <f t="shared" ref="H3:H11" si="1">F3*0.7+G3*0.3</f>
        <v>15.805120368472</v>
      </c>
      <c r="I3" s="37" t="s">
        <v>37</v>
      </c>
      <c r="J3" s="38"/>
      <c r="K3" s="38"/>
      <c r="L3" s="38"/>
      <c r="M3" s="38"/>
    </row>
    <row r="4" spans="1:13" s="45" customFormat="1" ht="14.25">
      <c r="A4" s="40"/>
      <c r="B4" s="42"/>
      <c r="C4" s="41"/>
      <c r="D4" s="42"/>
      <c r="E4" s="42"/>
      <c r="F4" s="42"/>
      <c r="G4" s="42"/>
      <c r="H4" s="42"/>
      <c r="I4" s="43"/>
      <c r="J4" s="44"/>
      <c r="K4" s="44"/>
      <c r="L4" s="44"/>
      <c r="M4" s="44"/>
    </row>
    <row r="5" spans="1:13" s="39" customFormat="1" ht="14.25">
      <c r="A5" s="34">
        <v>2015852034</v>
      </c>
      <c r="B5" s="36" t="s">
        <v>14</v>
      </c>
      <c r="C5" s="35" t="s">
        <v>9</v>
      </c>
      <c r="D5" s="36">
        <v>251.6772</v>
      </c>
      <c r="E5" s="36">
        <f>100/D5</f>
        <v>0.39733436322400278</v>
      </c>
      <c r="F5" s="36">
        <f t="shared" si="0"/>
        <v>100</v>
      </c>
      <c r="G5" s="36">
        <v>32</v>
      </c>
      <c r="H5" s="36">
        <f t="shared" si="1"/>
        <v>79.599999999999994</v>
      </c>
      <c r="I5" s="19" t="s">
        <v>50</v>
      </c>
      <c r="J5" s="19" t="s">
        <v>39</v>
      </c>
      <c r="K5" s="37" t="s">
        <v>40</v>
      </c>
      <c r="L5" s="38"/>
      <c r="M5" s="38"/>
    </row>
    <row r="6" spans="1:13" s="39" customFormat="1" ht="14.25">
      <c r="A6" s="46">
        <v>2016854020</v>
      </c>
      <c r="B6" s="36" t="s">
        <v>30</v>
      </c>
      <c r="C6" s="35" t="s">
        <v>31</v>
      </c>
      <c r="D6" s="36">
        <v>60.994799999999998</v>
      </c>
      <c r="E6" s="36">
        <v>0.39733436322400301</v>
      </c>
      <c r="F6" s="36">
        <f t="shared" si="0"/>
        <v>24.235330017975418</v>
      </c>
      <c r="G6" s="36">
        <v>21</v>
      </c>
      <c r="H6" s="36">
        <f t="shared" si="1"/>
        <v>23.264731012582793</v>
      </c>
      <c r="I6" s="19" t="s">
        <v>60</v>
      </c>
      <c r="J6" s="37" t="s">
        <v>41</v>
      </c>
      <c r="K6" s="38"/>
      <c r="L6" s="38"/>
      <c r="M6" s="38"/>
    </row>
    <row r="7" spans="1:13" ht="14.25">
      <c r="A7" s="47"/>
      <c r="B7" s="42"/>
      <c r="C7" s="48"/>
      <c r="D7" s="42"/>
      <c r="E7" s="49"/>
      <c r="F7" s="49"/>
      <c r="G7" s="50"/>
      <c r="H7" s="49"/>
      <c r="I7" s="43"/>
      <c r="J7" s="51"/>
      <c r="K7" s="51"/>
      <c r="L7" s="51"/>
      <c r="M7" s="51"/>
    </row>
    <row r="8" spans="1:13" s="39" customFormat="1" ht="14.25">
      <c r="A8" s="34">
        <v>2015852011</v>
      </c>
      <c r="B8" s="36" t="s">
        <v>32</v>
      </c>
      <c r="C8" s="35" t="s">
        <v>8</v>
      </c>
      <c r="D8" s="36">
        <v>175.71600000000001</v>
      </c>
      <c r="E8" s="36">
        <v>0.39733436322400278</v>
      </c>
      <c r="F8" s="36">
        <f t="shared" si="0"/>
        <v>69.81800496826888</v>
      </c>
      <c r="G8" s="36">
        <v>31</v>
      </c>
      <c r="H8" s="36">
        <f t="shared" si="1"/>
        <v>58.172603477788208</v>
      </c>
      <c r="I8" s="37" t="s">
        <v>63</v>
      </c>
      <c r="J8" s="37" t="s">
        <v>61</v>
      </c>
      <c r="K8" s="38"/>
      <c r="L8" s="38"/>
      <c r="M8" s="38"/>
    </row>
    <row r="9" spans="1:13" s="39" customFormat="1" ht="15.75" customHeight="1">
      <c r="A9" s="34">
        <v>2015852012</v>
      </c>
      <c r="B9" s="36" t="s">
        <v>17</v>
      </c>
      <c r="C9" s="35" t="s">
        <v>18</v>
      </c>
      <c r="D9" s="36">
        <v>155.40919</v>
      </c>
      <c r="E9" s="36">
        <v>0.39733436322400278</v>
      </c>
      <c r="F9" s="36">
        <f t="shared" si="0"/>
        <v>61.749411547808059</v>
      </c>
      <c r="G9" s="36">
        <v>22</v>
      </c>
      <c r="H9" s="36">
        <f t="shared" si="1"/>
        <v>49.824588083465642</v>
      </c>
      <c r="I9" s="19" t="s">
        <v>67</v>
      </c>
      <c r="J9" s="37" t="s">
        <v>62</v>
      </c>
      <c r="K9" s="37" t="s">
        <v>64</v>
      </c>
      <c r="L9" s="37" t="s">
        <v>65</v>
      </c>
      <c r="M9" s="37" t="s">
        <v>34</v>
      </c>
    </row>
    <row r="10" spans="1:13" ht="14.25" customHeight="1">
      <c r="A10" s="47"/>
      <c r="B10" s="54"/>
      <c r="C10" s="48"/>
      <c r="D10" s="42"/>
      <c r="E10" s="49"/>
      <c r="F10" s="49"/>
      <c r="G10" s="42"/>
      <c r="H10" s="49"/>
      <c r="I10" s="43"/>
      <c r="J10" s="51"/>
      <c r="K10" s="51"/>
      <c r="L10" s="51"/>
      <c r="M10" s="51"/>
    </row>
    <row r="11" spans="1:13" s="39" customFormat="1" ht="14.25">
      <c r="A11" s="46">
        <v>2016852034</v>
      </c>
      <c r="B11" s="36" t="s">
        <v>19</v>
      </c>
      <c r="C11" s="35" t="s">
        <v>33</v>
      </c>
      <c r="D11" s="36">
        <v>23.597999999999999</v>
      </c>
      <c r="E11" s="36">
        <v>0.39733436322400301</v>
      </c>
      <c r="F11" s="36">
        <f t="shared" si="0"/>
        <v>9.3762963033600233</v>
      </c>
      <c r="G11" s="36">
        <v>37</v>
      </c>
      <c r="H11" s="36">
        <f t="shared" si="1"/>
        <v>17.663407412352015</v>
      </c>
      <c r="I11" s="19" t="s">
        <v>68</v>
      </c>
      <c r="J11" s="37" t="s">
        <v>66</v>
      </c>
      <c r="K11" s="38"/>
      <c r="L11" s="38"/>
      <c r="M11" s="38"/>
    </row>
    <row r="13" spans="1:13" ht="12" customHeight="1"/>
    <row r="14" spans="1:13">
      <c r="I14" s="30" t="s">
        <v>36</v>
      </c>
    </row>
    <row r="15" spans="1:13" ht="14.25">
      <c r="I15" s="53"/>
    </row>
  </sheetData>
  <sortState ref="A3:M14">
    <sortCondition descending="1" ref="C3:C14"/>
    <sortCondition descending="1" ref="H3:H14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A11" sqref="A11:XFD15"/>
    </sheetView>
  </sheetViews>
  <sheetFormatPr defaultRowHeight="13.5"/>
  <cols>
    <col min="1" max="1" width="10.625" customWidth="1"/>
    <col min="2" max="2" width="14.25" style="15" customWidth="1"/>
    <col min="3" max="4" width="10.625" style="15" customWidth="1"/>
    <col min="5" max="5" width="14.875" style="15" customWidth="1"/>
    <col min="6" max="6" width="15.25" style="15" customWidth="1"/>
    <col min="7" max="8" width="10.625" style="15" customWidth="1"/>
    <col min="9" max="13" width="25.625" customWidth="1"/>
  </cols>
  <sheetData>
    <row r="1" spans="1:13" ht="22.5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5">
      <c r="A2" s="1" t="s">
        <v>1</v>
      </c>
      <c r="B2" s="1" t="s">
        <v>2</v>
      </c>
      <c r="C2" s="1" t="s">
        <v>3</v>
      </c>
      <c r="D2" s="1" t="s">
        <v>4</v>
      </c>
      <c r="E2" s="1" t="s">
        <v>22</v>
      </c>
      <c r="F2" s="1" t="s">
        <v>23</v>
      </c>
      <c r="G2" s="1" t="s">
        <v>5</v>
      </c>
      <c r="H2" s="2" t="s">
        <v>6</v>
      </c>
      <c r="I2" s="3"/>
      <c r="J2" s="3"/>
      <c r="K2" s="3"/>
      <c r="L2" s="3"/>
      <c r="M2" s="3"/>
    </row>
    <row r="3" spans="1:13" s="24" customFormat="1" ht="14.25">
      <c r="A3" s="25">
        <v>2016851009</v>
      </c>
      <c r="B3" s="26" t="s">
        <v>29</v>
      </c>
      <c r="C3" s="29" t="s">
        <v>25</v>
      </c>
      <c r="D3" s="17">
        <v>176.298</v>
      </c>
      <c r="E3" s="18">
        <v>0.27367568336818099</v>
      </c>
      <c r="F3" s="17">
        <f>D3*E3</f>
        <v>48.248475626443572</v>
      </c>
      <c r="G3" s="17">
        <v>6</v>
      </c>
      <c r="H3" s="17">
        <f>F3*0.7+G3*0.3</f>
        <v>35.573932938510495</v>
      </c>
      <c r="I3" s="19" t="s">
        <v>54</v>
      </c>
      <c r="J3" s="19" t="s">
        <v>55</v>
      </c>
      <c r="K3" s="19" t="s">
        <v>56</v>
      </c>
      <c r="L3" s="16"/>
      <c r="M3" s="16"/>
    </row>
    <row r="4" spans="1:13" s="23" customFormat="1" ht="14.25">
      <c r="A4" s="8"/>
      <c r="B4" s="14"/>
      <c r="C4" s="28"/>
      <c r="D4" s="14"/>
      <c r="E4" s="22"/>
      <c r="F4" s="14"/>
      <c r="G4" s="14"/>
      <c r="H4" s="14"/>
      <c r="I4" s="4"/>
      <c r="J4" s="4"/>
      <c r="K4" s="21"/>
      <c r="L4" s="21"/>
      <c r="M4" s="21"/>
    </row>
    <row r="5" spans="1:13" s="24" customFormat="1" ht="14.25">
      <c r="A5" s="25">
        <v>2016851018</v>
      </c>
      <c r="B5" s="17" t="s">
        <v>12</v>
      </c>
      <c r="C5" s="29" t="s">
        <v>13</v>
      </c>
      <c r="D5" s="26">
        <v>291.91199999999998</v>
      </c>
      <c r="E5" s="18">
        <v>0.27367568336818099</v>
      </c>
      <c r="F5" s="17">
        <f t="shared" ref="F5:F10" si="0">D5*E5</f>
        <v>79.889216083372446</v>
      </c>
      <c r="G5" s="17">
        <v>11</v>
      </c>
      <c r="H5" s="17">
        <f t="shared" ref="H5:H10" si="1">F5*0.7+G5*0.3</f>
        <v>59.222451258360707</v>
      </c>
      <c r="I5" s="19" t="s">
        <v>57</v>
      </c>
      <c r="J5" s="19" t="s">
        <v>58</v>
      </c>
      <c r="K5" s="19" t="s">
        <v>59</v>
      </c>
      <c r="L5" s="19" t="s">
        <v>35</v>
      </c>
      <c r="M5" s="16"/>
    </row>
    <row r="6" spans="1:13" ht="14.25">
      <c r="A6" s="10"/>
      <c r="B6" s="11"/>
      <c r="C6" s="27"/>
      <c r="D6" s="13"/>
      <c r="E6" s="11"/>
      <c r="F6" s="12"/>
      <c r="G6" s="12"/>
      <c r="H6" s="12"/>
      <c r="I6" s="4"/>
      <c r="J6" s="6"/>
      <c r="K6" s="6"/>
      <c r="L6" s="6"/>
      <c r="M6" s="6"/>
    </row>
    <row r="7" spans="1:13" s="24" customFormat="1" ht="14.25">
      <c r="A7" s="25">
        <v>2016851004</v>
      </c>
      <c r="B7" s="17" t="s">
        <v>10</v>
      </c>
      <c r="C7" s="29" t="s">
        <v>11</v>
      </c>
      <c r="D7" s="17">
        <v>365.39600000000002</v>
      </c>
      <c r="E7" s="17">
        <f>100/D7</f>
        <v>0.27367568336818138</v>
      </c>
      <c r="F7" s="17">
        <f t="shared" si="0"/>
        <v>100</v>
      </c>
      <c r="G7" s="17">
        <v>11</v>
      </c>
      <c r="H7" s="17">
        <f t="shared" si="1"/>
        <v>73.3</v>
      </c>
      <c r="I7" s="19" t="s">
        <v>50</v>
      </c>
      <c r="J7" s="19" t="s">
        <v>51</v>
      </c>
      <c r="K7" s="19" t="s">
        <v>52</v>
      </c>
      <c r="L7" s="19" t="s">
        <v>53</v>
      </c>
      <c r="M7" s="16"/>
    </row>
    <row r="8" spans="1:13" s="24" customFormat="1" ht="14.25">
      <c r="A8" s="20">
        <v>2015851004</v>
      </c>
      <c r="B8" s="18" t="s">
        <v>15</v>
      </c>
      <c r="C8" s="29" t="s">
        <v>16</v>
      </c>
      <c r="D8" s="18">
        <v>347.07800000000003</v>
      </c>
      <c r="E8" s="18">
        <v>0.27367568336818138</v>
      </c>
      <c r="F8" s="17">
        <f t="shared" si="0"/>
        <v>94.986808832061669</v>
      </c>
      <c r="G8" s="18">
        <v>11</v>
      </c>
      <c r="H8" s="17">
        <f t="shared" si="1"/>
        <v>69.790766182443164</v>
      </c>
      <c r="I8" s="19" t="s">
        <v>46</v>
      </c>
      <c r="J8" s="19" t="s">
        <v>47</v>
      </c>
      <c r="K8" s="19" t="s">
        <v>48</v>
      </c>
      <c r="L8" s="19" t="s">
        <v>49</v>
      </c>
      <c r="M8" s="16"/>
    </row>
    <row r="9" spans="1:13" ht="14.25">
      <c r="A9" s="9"/>
      <c r="B9" s="11"/>
      <c r="C9" s="27"/>
      <c r="D9" s="11"/>
      <c r="E9" s="11"/>
      <c r="F9" s="12"/>
      <c r="G9" s="11"/>
      <c r="H9" s="12"/>
      <c r="I9" s="4"/>
      <c r="J9" s="4"/>
      <c r="K9" s="4"/>
      <c r="L9" s="4"/>
      <c r="M9" s="6"/>
    </row>
    <row r="10" spans="1:13" s="24" customFormat="1" ht="14.25">
      <c r="A10" s="20">
        <v>2015851025</v>
      </c>
      <c r="B10" s="18" t="s">
        <v>20</v>
      </c>
      <c r="C10" s="29" t="s">
        <v>21</v>
      </c>
      <c r="D10" s="18">
        <v>340.01319999999998</v>
      </c>
      <c r="E10" s="18">
        <v>0.27367568336818138</v>
      </c>
      <c r="F10" s="17">
        <f t="shared" si="0"/>
        <v>93.053344864202117</v>
      </c>
      <c r="G10" s="18">
        <v>20</v>
      </c>
      <c r="H10" s="17">
        <f t="shared" si="1"/>
        <v>71.137341404941481</v>
      </c>
      <c r="I10" s="19" t="s">
        <v>38</v>
      </c>
      <c r="J10" s="19" t="s">
        <v>43</v>
      </c>
      <c r="K10" s="19" t="s">
        <v>44</v>
      </c>
      <c r="L10" s="19" t="s">
        <v>45</v>
      </c>
      <c r="M10" s="19" t="s">
        <v>42</v>
      </c>
    </row>
    <row r="11" spans="1:13">
      <c r="I11" s="7"/>
    </row>
    <row r="12" spans="1:13">
      <c r="I12" s="5"/>
    </row>
    <row r="13" spans="1:13">
      <c r="I13" s="7"/>
    </row>
  </sheetData>
  <sortState ref="A3:M5">
    <sortCondition descending="1" ref="C3:C5"/>
    <sortCondition descending="1" ref="H3:H5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2017-10-23T06:31:18Z</dcterms:modified>
</cp:coreProperties>
</file>